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150" windowWidth="15480" windowHeight="7560"/>
  </bookViews>
  <sheets>
    <sheet name="Status Report" sheetId="1" r:id="rId1"/>
    <sheet name="David" sheetId="2" r:id="rId2"/>
    <sheet name="Edward" sheetId="3" r:id="rId3"/>
    <sheet name="Shaquana" sheetId="4" r:id="rId4"/>
    <sheet name="Jens" sheetId="6" r:id="rId5"/>
    <sheet name="Adam" sheetId="5" r:id="rId6"/>
  </sheets>
  <calcPr calcId="125725"/>
</workbook>
</file>

<file path=xl/calcChain.xml><?xml version="1.0" encoding="utf-8"?>
<calcChain xmlns="http://schemas.openxmlformats.org/spreadsheetml/2006/main">
  <c r="K105" i="1"/>
  <c r="J105"/>
  <c r="I105"/>
  <c r="H105"/>
  <c r="G105"/>
  <c r="F105"/>
  <c r="E105"/>
  <c r="D105"/>
  <c r="C105"/>
  <c r="B105"/>
  <c r="K97"/>
  <c r="J97"/>
  <c r="I97"/>
  <c r="H97"/>
  <c r="G97"/>
  <c r="F97"/>
  <c r="E97"/>
  <c r="D97"/>
  <c r="C97"/>
  <c r="B97"/>
  <c r="K89"/>
  <c r="J89"/>
  <c r="I89"/>
  <c r="H89"/>
  <c r="G89"/>
  <c r="F89"/>
  <c r="E89"/>
  <c r="D89"/>
  <c r="C89"/>
  <c r="B89"/>
  <c r="K81"/>
  <c r="J81"/>
  <c r="I81"/>
  <c r="H81"/>
  <c r="G81"/>
  <c r="F81"/>
  <c r="E81"/>
  <c r="D81"/>
  <c r="C81"/>
  <c r="B81"/>
  <c r="K73"/>
  <c r="K74" s="1"/>
  <c r="J73"/>
  <c r="J74" s="1"/>
  <c r="I73"/>
  <c r="I74" s="1"/>
  <c r="I82" s="1"/>
  <c r="H73"/>
  <c r="H74" s="1"/>
  <c r="H82" s="1"/>
  <c r="G73"/>
  <c r="G74" s="1"/>
  <c r="G82" s="1"/>
  <c r="G90" s="1"/>
  <c r="F73"/>
  <c r="F74" s="1"/>
  <c r="E73"/>
  <c r="E74" s="1"/>
  <c r="E82" s="1"/>
  <c r="E90" s="1"/>
  <c r="E98" s="1"/>
  <c r="E106" s="1"/>
  <c r="M21" s="1"/>
  <c r="D73"/>
  <c r="D74" s="1"/>
  <c r="D82" s="1"/>
  <c r="D90" s="1"/>
  <c r="D98" s="1"/>
  <c r="D106" s="1"/>
  <c r="M20" s="1"/>
  <c r="C73"/>
  <c r="C74" s="1"/>
  <c r="B73"/>
  <c r="B74" s="1"/>
  <c r="K65"/>
  <c r="J65"/>
  <c r="I65"/>
  <c r="H65"/>
  <c r="G65"/>
  <c r="F65"/>
  <c r="E65"/>
  <c r="D65"/>
  <c r="C65"/>
  <c r="B65"/>
  <c r="K57"/>
  <c r="J57"/>
  <c r="I57"/>
  <c r="H57"/>
  <c r="G57"/>
  <c r="F57"/>
  <c r="E57"/>
  <c r="D57"/>
  <c r="C57"/>
  <c r="B57"/>
  <c r="K49"/>
  <c r="J49"/>
  <c r="I49"/>
  <c r="H49"/>
  <c r="G49"/>
  <c r="F49"/>
  <c r="E49"/>
  <c r="D49"/>
  <c r="C49"/>
  <c r="B49"/>
  <c r="K41"/>
  <c r="K42" s="1"/>
  <c r="H41"/>
  <c r="H42" s="1"/>
  <c r="H50" s="1"/>
  <c r="C41"/>
  <c r="C42" s="1"/>
  <c r="D41"/>
  <c r="D42" s="1"/>
  <c r="E41"/>
  <c r="E42" s="1"/>
  <c r="F41"/>
  <c r="F42" s="1"/>
  <c r="G41"/>
  <c r="G42" s="1"/>
  <c r="G50" s="1"/>
  <c r="G58" s="1"/>
  <c r="G66" s="1"/>
  <c r="I41"/>
  <c r="I42" s="1"/>
  <c r="J41"/>
  <c r="J42" s="1"/>
  <c r="B41"/>
  <c r="B42" s="1"/>
  <c r="F3" i="5"/>
  <c r="G3"/>
  <c r="F4"/>
  <c r="G4"/>
  <c r="F5"/>
  <c r="G5"/>
  <c r="F6"/>
  <c r="G6"/>
  <c r="F7"/>
  <c r="G7"/>
  <c r="F8"/>
  <c r="G8"/>
  <c r="F9"/>
  <c r="G9"/>
  <c r="F10"/>
  <c r="G10"/>
  <c r="F11"/>
  <c r="G11"/>
  <c r="F12"/>
  <c r="G12"/>
  <c r="F3" i="6"/>
  <c r="G3"/>
  <c r="F4"/>
  <c r="G4"/>
  <c r="F5"/>
  <c r="G5"/>
  <c r="F6"/>
  <c r="G6"/>
  <c r="F7"/>
  <c r="G7"/>
  <c r="F8"/>
  <c r="G8"/>
  <c r="F9"/>
  <c r="G9"/>
  <c r="F10"/>
  <c r="G10"/>
  <c r="F11"/>
  <c r="G11"/>
  <c r="F12"/>
  <c r="G12"/>
  <c r="F3" i="4"/>
  <c r="G3"/>
  <c r="F4"/>
  <c r="G4"/>
  <c r="F5"/>
  <c r="G5"/>
  <c r="F6"/>
  <c r="G6"/>
  <c r="F7"/>
  <c r="G7"/>
  <c r="F8"/>
  <c r="G8"/>
  <c r="F9"/>
  <c r="G9"/>
  <c r="F10"/>
  <c r="G10"/>
  <c r="F11"/>
  <c r="G11"/>
  <c r="F12"/>
  <c r="G12"/>
  <c r="F5" i="2"/>
  <c r="G5"/>
  <c r="F6"/>
  <c r="G6"/>
  <c r="F7"/>
  <c r="G7"/>
  <c r="F8"/>
  <c r="G8"/>
  <c r="F9"/>
  <c r="G9"/>
  <c r="F10"/>
  <c r="G10"/>
  <c r="F12"/>
  <c r="G12"/>
  <c r="F4"/>
  <c r="G4"/>
  <c r="F3"/>
  <c r="G3"/>
  <c r="F3" i="3"/>
  <c r="G3"/>
  <c r="F4"/>
  <c r="G4"/>
  <c r="F5"/>
  <c r="G5"/>
  <c r="F6"/>
  <c r="G6"/>
  <c r="F7"/>
  <c r="G7"/>
  <c r="F8"/>
  <c r="G8"/>
  <c r="F9"/>
  <c r="G9"/>
  <c r="F10"/>
  <c r="G10"/>
  <c r="F11"/>
  <c r="G11"/>
  <c r="F12"/>
  <c r="G12"/>
  <c r="G11" i="2"/>
  <c r="F11"/>
  <c r="L104" i="1"/>
  <c r="B14" i="5" s="1"/>
  <c r="L103" i="1"/>
  <c r="B14" i="6" s="1"/>
  <c r="L102" i="1"/>
  <c r="B14" i="4" s="1"/>
  <c r="L101" i="1"/>
  <c r="B14" i="3" s="1"/>
  <c r="L100" i="1"/>
  <c r="B14" i="2" s="1"/>
  <c r="L96" i="1"/>
  <c r="B13" i="5" s="1"/>
  <c r="L95" i="1"/>
  <c r="B13" i="6" s="1"/>
  <c r="L94" i="1"/>
  <c r="B13" i="4" s="1"/>
  <c r="L93" i="1"/>
  <c r="B13" i="3" s="1"/>
  <c r="L92" i="1"/>
  <c r="B13" i="2" s="1"/>
  <c r="L88" i="1"/>
  <c r="B12" i="5" s="1"/>
  <c r="L87" i="1"/>
  <c r="B12" i="6" s="1"/>
  <c r="L86" i="1"/>
  <c r="B12" i="4" s="1"/>
  <c r="L85" i="1"/>
  <c r="B12" i="3" s="1"/>
  <c r="L84" i="1"/>
  <c r="B12" i="2" s="1"/>
  <c r="L80" i="1"/>
  <c r="B11" i="5" s="1"/>
  <c r="L79" i="1"/>
  <c r="B11" i="6" s="1"/>
  <c r="L78" i="1"/>
  <c r="B11" i="4" s="1"/>
  <c r="L77" i="1"/>
  <c r="B11" i="3" s="1"/>
  <c r="L76" i="1"/>
  <c r="B11" i="2" s="1"/>
  <c r="L68" i="1"/>
  <c r="B10" i="2" s="1"/>
  <c r="L72" i="1"/>
  <c r="M72" s="1"/>
  <c r="L71"/>
  <c r="B10" i="6" s="1"/>
  <c r="L70" i="1"/>
  <c r="M70" s="1"/>
  <c r="L69"/>
  <c r="B10" i="3" s="1"/>
  <c r="L36" i="1"/>
  <c r="L44"/>
  <c r="L52"/>
  <c r="L60"/>
  <c r="B7" i="2" s="1"/>
  <c r="L37" i="1"/>
  <c r="M37" s="1"/>
  <c r="L45"/>
  <c r="B5" i="3" s="1"/>
  <c r="L53" i="1"/>
  <c r="B6" i="3" s="1"/>
  <c r="L61" i="1"/>
  <c r="B7" i="3" s="1"/>
  <c r="L38" i="1"/>
  <c r="M38" s="1"/>
  <c r="L46"/>
  <c r="B5" i="4" s="1"/>
  <c r="L54" i="1"/>
  <c r="B6" i="4" s="1"/>
  <c r="L62" i="1"/>
  <c r="B7" i="4" s="1"/>
  <c r="L39" i="1"/>
  <c r="M39" s="1"/>
  <c r="L47"/>
  <c r="B5" i="6" s="1"/>
  <c r="L55" i="1"/>
  <c r="B6" i="6" s="1"/>
  <c r="L63" i="1"/>
  <c r="B7" i="6" s="1"/>
  <c r="B1"/>
  <c r="B1" i="5"/>
  <c r="B1" i="4"/>
  <c r="B1" i="3"/>
  <c r="L64" i="1"/>
  <c r="B7" i="5" s="1"/>
  <c r="L56" i="1"/>
  <c r="B6" i="5" s="1"/>
  <c r="L48" i="1"/>
  <c r="B5" i="5" s="1"/>
  <c r="L40" i="1"/>
  <c r="B4" i="5" s="1"/>
  <c r="B1" i="2"/>
  <c r="K20" i="1"/>
  <c r="K21"/>
  <c r="K22"/>
  <c r="K23"/>
  <c r="K24"/>
  <c r="K25"/>
  <c r="K26"/>
  <c r="K27"/>
  <c r="K19"/>
  <c r="K18"/>
  <c r="B5" i="2"/>
  <c r="F50" i="1" l="1"/>
  <c r="F58" s="1"/>
  <c r="F82"/>
  <c r="F90" s="1"/>
  <c r="E50"/>
  <c r="E58" s="1"/>
  <c r="E66" s="1"/>
  <c r="G98"/>
  <c r="G106" s="1"/>
  <c r="M23" s="1"/>
  <c r="M80"/>
  <c r="M88" s="1"/>
  <c r="M96" s="1"/>
  <c r="M104" s="1"/>
  <c r="D50"/>
  <c r="D58" s="1"/>
  <c r="D66" s="1"/>
  <c r="N20" s="1"/>
  <c r="H90"/>
  <c r="H98" s="1"/>
  <c r="H106" s="1"/>
  <c r="M24" s="1"/>
  <c r="F66"/>
  <c r="M40"/>
  <c r="C50"/>
  <c r="C58" s="1"/>
  <c r="C66" s="1"/>
  <c r="I90"/>
  <c r="I98" s="1"/>
  <c r="I106" s="1"/>
  <c r="M25" s="1"/>
  <c r="B4" i="4"/>
  <c r="F98" i="1"/>
  <c r="F106" s="1"/>
  <c r="M22" s="1"/>
  <c r="N21"/>
  <c r="B50"/>
  <c r="B58" s="1"/>
  <c r="B66" s="1"/>
  <c r="H58"/>
  <c r="H66" s="1"/>
  <c r="B82"/>
  <c r="B90" s="1"/>
  <c r="B98" s="1"/>
  <c r="B106" s="1"/>
  <c r="M18" s="1"/>
  <c r="J82"/>
  <c r="J90" s="1"/>
  <c r="J98" s="1"/>
  <c r="J106" s="1"/>
  <c r="M26" s="1"/>
  <c r="J50"/>
  <c r="J58" s="1"/>
  <c r="J66" s="1"/>
  <c r="K50"/>
  <c r="K58" s="1"/>
  <c r="K66" s="1"/>
  <c r="C82"/>
  <c r="C90" s="1"/>
  <c r="C98" s="1"/>
  <c r="C106" s="1"/>
  <c r="M19" s="1"/>
  <c r="K82"/>
  <c r="K90" s="1"/>
  <c r="K98" s="1"/>
  <c r="K106" s="1"/>
  <c r="M27" s="1"/>
  <c r="I8" i="6"/>
  <c r="I50" i="1"/>
  <c r="I58" s="1"/>
  <c r="I66" s="1"/>
  <c r="I10" i="2"/>
  <c r="I6"/>
  <c r="I12" i="4"/>
  <c r="I8"/>
  <c r="I6"/>
  <c r="I12" i="6"/>
  <c r="I9"/>
  <c r="I7" i="3"/>
  <c r="I12" i="5"/>
  <c r="I8"/>
  <c r="I4"/>
  <c r="F14" i="3"/>
  <c r="F14" i="6"/>
  <c r="I9" i="3"/>
  <c r="I3"/>
  <c r="I12" i="2"/>
  <c r="I4" i="4"/>
  <c r="F14" i="5"/>
  <c r="L41" i="1"/>
  <c r="L42" s="1"/>
  <c r="L105"/>
  <c r="I11" i="3"/>
  <c r="I10" i="6"/>
  <c r="I5" i="5"/>
  <c r="L49" i="1"/>
  <c r="L89"/>
  <c r="I4" i="2"/>
  <c r="I5" i="4"/>
  <c r="I4" i="6"/>
  <c r="B4"/>
  <c r="L57" i="1"/>
  <c r="B4" i="2"/>
  <c r="M36" i="1"/>
  <c r="L97"/>
  <c r="I8" i="3"/>
  <c r="I6" i="5"/>
  <c r="F14" i="4"/>
  <c r="I12" i="3"/>
  <c r="I5"/>
  <c r="I4"/>
  <c r="F14" i="2"/>
  <c r="I8"/>
  <c r="I7"/>
  <c r="I10" i="4"/>
  <c r="I9"/>
  <c r="I6" i="6"/>
  <c r="I5"/>
  <c r="I10" i="5"/>
  <c r="I9"/>
  <c r="I11" i="2"/>
  <c r="G14"/>
  <c r="I10" i="3"/>
  <c r="I6"/>
  <c r="I3" i="2"/>
  <c r="I9"/>
  <c r="I5"/>
  <c r="G14" i="4"/>
  <c r="I11"/>
  <c r="I7"/>
  <c r="I3"/>
  <c r="G14" i="6"/>
  <c r="I11"/>
  <c r="I7"/>
  <c r="I3"/>
  <c r="G14" i="5"/>
  <c r="I11"/>
  <c r="I7"/>
  <c r="I3"/>
  <c r="L81" i="1"/>
  <c r="M47"/>
  <c r="N39"/>
  <c r="M46"/>
  <c r="N38"/>
  <c r="N37"/>
  <c r="M45"/>
  <c r="L65"/>
  <c r="B10" i="4"/>
  <c r="B10" i="5"/>
  <c r="G14" i="3"/>
  <c r="M69" i="1"/>
  <c r="M77" s="1"/>
  <c r="M85" s="1"/>
  <c r="M93" s="1"/>
  <c r="M101" s="1"/>
  <c r="B4" i="3"/>
  <c r="B6" i="2"/>
  <c r="M71" i="1"/>
  <c r="M79" s="1"/>
  <c r="M87" s="1"/>
  <c r="M95" s="1"/>
  <c r="M103" s="1"/>
  <c r="M68"/>
  <c r="M78"/>
  <c r="M86" s="1"/>
  <c r="M94" s="1"/>
  <c r="M102" s="1"/>
  <c r="L73"/>
  <c r="L74" s="1"/>
  <c r="N23" l="1"/>
  <c r="N24"/>
  <c r="N22"/>
  <c r="N19"/>
  <c r="N25"/>
  <c r="N18"/>
  <c r="N27"/>
  <c r="N40"/>
  <c r="M48"/>
  <c r="N26"/>
  <c r="L82"/>
  <c r="L90" s="1"/>
  <c r="L98" s="1"/>
  <c r="L106" s="1"/>
  <c r="L50"/>
  <c r="L58" s="1"/>
  <c r="L66" s="1"/>
  <c r="M73"/>
  <c r="I14" i="2"/>
  <c r="N36" i="1"/>
  <c r="M44"/>
  <c r="I14" i="6"/>
  <c r="M41" i="1"/>
  <c r="M42" s="1"/>
  <c r="I14" i="3"/>
  <c r="I14" i="5"/>
  <c r="I14" i="4"/>
  <c r="M53" i="1"/>
  <c r="N45"/>
  <c r="M76"/>
  <c r="M84" s="1"/>
  <c r="M92" s="1"/>
  <c r="M100" s="1"/>
  <c r="M54"/>
  <c r="N46"/>
  <c r="M55"/>
  <c r="N47"/>
  <c r="N41" l="1"/>
  <c r="N48"/>
  <c r="M56"/>
  <c r="M81"/>
  <c r="M89" s="1"/>
  <c r="M97" s="1"/>
  <c r="M105" s="1"/>
  <c r="M74"/>
  <c r="M52"/>
  <c r="M57" s="1"/>
  <c r="N44"/>
  <c r="M49"/>
  <c r="M50" s="1"/>
  <c r="M58" s="1"/>
  <c r="M63"/>
  <c r="N63" s="1"/>
  <c r="N71" s="1"/>
  <c r="N79" s="1"/>
  <c r="N87" s="1"/>
  <c r="N95" s="1"/>
  <c r="N103" s="1"/>
  <c r="N55"/>
  <c r="N53"/>
  <c r="M61"/>
  <c r="M62"/>
  <c r="N62" s="1"/>
  <c r="N70" s="1"/>
  <c r="N78" s="1"/>
  <c r="N86" s="1"/>
  <c r="N94" s="1"/>
  <c r="N102" s="1"/>
  <c r="N54"/>
  <c r="N49"/>
  <c r="N56" l="1"/>
  <c r="M64"/>
  <c r="N64" s="1"/>
  <c r="N72" s="1"/>
  <c r="N80" s="1"/>
  <c r="N88" s="1"/>
  <c r="N96" s="1"/>
  <c r="N104" s="1"/>
  <c r="M82"/>
  <c r="M90" s="1"/>
  <c r="M98" s="1"/>
  <c r="M106" s="1"/>
  <c r="M60"/>
  <c r="N60" s="1"/>
  <c r="N68" s="1"/>
  <c r="N76" s="1"/>
  <c r="N52"/>
  <c r="N57" s="1"/>
  <c r="N61"/>
  <c r="M65" l="1"/>
  <c r="M66" s="1"/>
  <c r="N69"/>
  <c r="N65"/>
  <c r="N84"/>
  <c r="N92" l="1"/>
  <c r="N77"/>
  <c r="N73"/>
  <c r="N85" l="1"/>
  <c r="N81"/>
  <c r="N100"/>
  <c r="N93" l="1"/>
  <c r="N89"/>
  <c r="N101" l="1"/>
  <c r="N105" s="1"/>
  <c r="N97"/>
</calcChain>
</file>

<file path=xl/sharedStrings.xml><?xml version="1.0" encoding="utf-8"?>
<sst xmlns="http://schemas.openxmlformats.org/spreadsheetml/2006/main" count="297" uniqueCount="81">
  <si>
    <t>Project Name:</t>
  </si>
  <si>
    <t>Report Date:</t>
  </si>
  <si>
    <t>Project Description:</t>
  </si>
  <si>
    <t>Cycle (P, 1, or 2):</t>
  </si>
  <si>
    <t>Cycle Intent:</t>
  </si>
  <si>
    <t>AU Electro-Aviation</t>
  </si>
  <si>
    <t>Team 1, Members:</t>
  </si>
  <si>
    <t>Jens Johnson, Shaquana Peterson, Ed Budimier, David Mason, Adam Gould</t>
  </si>
  <si>
    <t xml:space="preserve">Autonimous aviation with indoor helicopter. </t>
  </si>
  <si>
    <t>TASKS</t>
  </si>
  <si>
    <t>Planned</t>
  </si>
  <si>
    <t>Actual</t>
  </si>
  <si>
    <t>Task #</t>
  </si>
  <si>
    <t>Task Description (Add rows as needed)</t>
  </si>
  <si>
    <t>Cycle planned for completion</t>
  </si>
  <si>
    <t>Total planned hours</t>
  </si>
  <si>
    <t>Planned hours this cycle</t>
  </si>
  <si>
    <t>Actual hours this cycle</t>
  </si>
  <si>
    <t>Total Hours</t>
  </si>
  <si>
    <t>Status      (%) Compl..</t>
  </si>
  <si>
    <t>Team Management</t>
  </si>
  <si>
    <t>Reporting</t>
  </si>
  <si>
    <t>Editing</t>
  </si>
  <si>
    <t>Website Management</t>
  </si>
  <si>
    <t>Budgeting</t>
  </si>
  <si>
    <t>Purchasing/Market Research</t>
  </si>
  <si>
    <t>Programming</t>
  </si>
  <si>
    <t>Circuit Design</t>
  </si>
  <si>
    <t>Prototype Testing and Troubleshooting</t>
  </si>
  <si>
    <t>To insert new row right click on this row number and click insert</t>
  </si>
  <si>
    <t>TEAM MEMBER HOURS</t>
  </si>
  <si>
    <t>Record # of hours each person spent on each task this week, then total by week, cycle, and project.</t>
  </si>
  <si>
    <t>Name</t>
  </si>
  <si>
    <r>
      <t>Task</t>
    </r>
    <r>
      <rPr>
        <b/>
        <vertAlign val="superscript"/>
        <sz val="11"/>
        <color indexed="8"/>
        <rFont val="Calibri"/>
        <family val="2"/>
      </rPr>
      <t>3</t>
    </r>
  </si>
  <si>
    <t>Project</t>
  </si>
  <si>
    <t>David Mason</t>
  </si>
  <si>
    <t>Ed Budimier</t>
  </si>
  <si>
    <t>Shaquana Peterson</t>
  </si>
  <si>
    <t>Jens Johnson</t>
  </si>
  <si>
    <t>Adam Gould</t>
  </si>
  <si>
    <t>Accomplishments since last status report:</t>
  </si>
  <si>
    <t>Obstacles encountered since last status report and actions to deal with same:</t>
  </si>
  <si>
    <t>Risks facing the project and actions to deal with same:</t>
  </si>
  <si>
    <t>Team members should review formal risk management concepts and incorporate those here.</t>
  </si>
  <si>
    <t>Objectives for the next week:</t>
  </si>
  <si>
    <t>Notes:</t>
  </si>
  <si>
    <r>
      <t>Accomplishments</t>
    </r>
    <r>
      <rPr>
        <i/>
        <sz val="9"/>
        <color indexed="8"/>
        <rFont val="Calibri"/>
        <family val="2"/>
      </rPr>
      <t xml:space="preserve"> must have some deliverable form (e.g., it cannot be stated that “serial interface programming was learned”; rather, data demonstrating those concepts learned must be presented (e.g. a program that successfully sends a character to serial port is demonstrated).</t>
    </r>
  </si>
  <si>
    <r>
      <t>1</t>
    </r>
    <r>
      <rPr>
        <sz val="8"/>
        <color indexed="8"/>
        <rFont val="Calibri"/>
        <family val="2"/>
      </rPr>
      <t>Planned Total should equal   (# of team members)   x   (10 hrs. per week)   x   (Proposal weeks (3) + Cycle 1 weeks (4) + Cycle 2 weeks (5) = 12 weeks).</t>
    </r>
  </si>
  <si>
    <r>
      <t>2</t>
    </r>
    <r>
      <rPr>
        <sz val="8"/>
        <color indexed="8"/>
        <rFont val="Calibri"/>
        <family val="2"/>
      </rPr>
      <t>Assumes 7.5 hours per week for 12 weeks. Should be mainly team leader(s).</t>
    </r>
  </si>
  <si>
    <t>Meeting</t>
  </si>
  <si>
    <t>Week 1</t>
  </si>
  <si>
    <t>Week 2</t>
  </si>
  <si>
    <t>Week 3</t>
  </si>
  <si>
    <t>Week 4</t>
  </si>
  <si>
    <t>Cycle 1</t>
  </si>
  <si>
    <t>2/10/11 - 2/16/11</t>
  </si>
  <si>
    <t>2/17/11 - 2/23/11</t>
  </si>
  <si>
    <t>2/24/11 - 3/2/11</t>
  </si>
  <si>
    <t>Total</t>
  </si>
  <si>
    <t>3/3/11 - 3/9/11</t>
  </si>
  <si>
    <t>Hours per task</t>
  </si>
  <si>
    <t>Date</t>
  </si>
  <si>
    <t>Hours per week</t>
  </si>
  <si>
    <t>3/10/11 - 3/23/11</t>
  </si>
  <si>
    <t>Cycle 2</t>
  </si>
  <si>
    <t>Cycle Two (2)</t>
  </si>
  <si>
    <t>3/24/11 - 3/30/11</t>
  </si>
  <si>
    <t>3/31/11 - 4/6/11</t>
  </si>
  <si>
    <t>4/7/11 - 4/13/11</t>
  </si>
  <si>
    <t>4/14/11 - 4/20/11</t>
  </si>
  <si>
    <t>Week 5</t>
  </si>
  <si>
    <t>Ideally, this week’s objectives will be next week’s accomplishments. 
Like accomplishments, these must be concrete and subject to physical demonstration.</t>
  </si>
  <si>
    <t>Weekly Total</t>
  </si>
  <si>
    <t>Cycle Total</t>
  </si>
  <si>
    <t>Total Project Hours</t>
  </si>
  <si>
    <r>
      <t xml:space="preserve">ELEC 4000 Senior Design Status Report
</t>
    </r>
    <r>
      <rPr>
        <sz val="10"/>
        <color indexed="8"/>
        <rFont val="Calibri"/>
        <family val="2"/>
      </rPr>
      <t>Excel Template Managed by: David Mason</t>
    </r>
  </si>
  <si>
    <t xml:space="preserve">Begin prototype by designing a front-end application and circuit design capable of replacing an electric, 26" indoor helicopter's existing control board.  </t>
  </si>
  <si>
    <t>1) Develop delay cycle for PING readings to avoid interference and power dissipation problems.
2) Design MOSFET switching circuit
3) Solder power supply circuit to permanent board. 
4) Compile Main() program.</t>
  </si>
  <si>
    <t xml:space="preserve">1) Built 5V power supply for sensors.
2) Tested new motor driver
</t>
  </si>
  <si>
    <t>1) Motor driver output Voltage is too low
        Looking into MOSFET</t>
  </si>
  <si>
    <t xml:space="preserve">1) Have not yet compiled main program. 
        Put together parameterless program and insert constants at a later date. </t>
  </si>
</sst>
</file>

<file path=xl/styles.xml><?xml version="1.0" encoding="utf-8"?>
<styleSheet xmlns="http://schemas.openxmlformats.org/spreadsheetml/2006/main">
  <fonts count="18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b/>
      <sz val="14"/>
      <color indexed="8"/>
      <name val="Calibri"/>
      <family val="2"/>
    </font>
    <font>
      <sz val="8"/>
      <color indexed="8"/>
      <name val="Calibri"/>
      <family val="2"/>
    </font>
    <font>
      <b/>
      <vertAlign val="superscript"/>
      <sz val="11"/>
      <color indexed="8"/>
      <name val="Calibri"/>
      <family val="2"/>
    </font>
    <font>
      <vertAlign val="superscript"/>
      <sz val="8"/>
      <color indexed="8"/>
      <name val="Calibri"/>
      <family val="2"/>
    </font>
    <font>
      <i/>
      <u/>
      <sz val="9"/>
      <color indexed="8"/>
      <name val="Calibri"/>
      <family val="2"/>
    </font>
    <font>
      <i/>
      <sz val="9"/>
      <color indexed="8"/>
      <name val="Calibri"/>
      <family val="2"/>
    </font>
    <font>
      <sz val="9"/>
      <color indexed="8"/>
      <name val="Calibri"/>
      <family val="2"/>
    </font>
    <font>
      <b/>
      <sz val="14"/>
      <color indexed="8"/>
      <name val="Arial"/>
      <family val="2"/>
    </font>
    <font>
      <i/>
      <sz val="8"/>
      <color indexed="8"/>
      <name val="Arial"/>
      <family val="2"/>
    </font>
    <font>
      <b/>
      <sz val="11"/>
      <color indexed="8"/>
      <name val="Calibri"/>
      <family val="2"/>
    </font>
    <font>
      <sz val="10"/>
      <color indexed="8"/>
      <name val="Calibri"/>
      <family val="2"/>
    </font>
    <font>
      <sz val="11"/>
      <color indexed="8"/>
      <name val="Arial"/>
      <family val="2"/>
    </font>
    <font>
      <b/>
      <sz val="11"/>
      <color indexed="8"/>
      <name val="Calibri"/>
      <family val="2"/>
    </font>
    <font>
      <b/>
      <i/>
      <sz val="11"/>
      <color indexed="8"/>
      <name val="Calibri"/>
      <family val="2"/>
    </font>
    <font>
      <b/>
      <sz val="11"/>
      <color indexed="8"/>
      <name val="Calibri"/>
      <family val="2"/>
    </font>
    <font>
      <b/>
      <i/>
      <sz val="11"/>
      <color indexed="8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02">
    <xf numFmtId="0" fontId="0" fillId="0" borderId="0" xfId="0"/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Border="1"/>
    <xf numFmtId="0" fontId="1" fillId="0" borderId="0" xfId="0" applyFont="1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0" borderId="0" xfId="0" applyBorder="1" applyAlignment="1">
      <alignment horizontal="center" wrapText="1"/>
    </xf>
    <xf numFmtId="0" fontId="0" fillId="0" borderId="0" xfId="0" applyAlignment="1">
      <alignment horizontal="left"/>
    </xf>
    <xf numFmtId="0" fontId="0" fillId="0" borderId="0" xfId="0" applyBorder="1" applyAlignment="1">
      <alignment horizontal="left" wrapText="1"/>
    </xf>
    <xf numFmtId="0" fontId="14" fillId="0" borderId="0" xfId="0" applyFont="1" applyBorder="1" applyAlignment="1">
      <alignment horizontal="center" wrapText="1"/>
    </xf>
    <xf numFmtId="0" fontId="14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0" fillId="0" borderId="0" xfId="0" applyAlignment="1"/>
    <xf numFmtId="0" fontId="16" fillId="0" borderId="0" xfId="0" applyFont="1" applyAlignment="1">
      <alignment horizontal="center"/>
    </xf>
    <xf numFmtId="0" fontId="16" fillId="0" borderId="0" xfId="0" applyFont="1" applyBorder="1" applyAlignment="1">
      <alignment horizontal="center" wrapText="1"/>
    </xf>
    <xf numFmtId="0" fontId="17" fillId="0" borderId="0" xfId="0" applyFont="1" applyAlignment="1">
      <alignment horizontal="center"/>
    </xf>
    <xf numFmtId="0" fontId="0" fillId="0" borderId="16" xfId="0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0" fillId="2" borderId="22" xfId="0" applyFill="1" applyBorder="1"/>
    <xf numFmtId="0" fontId="1" fillId="0" borderId="23" xfId="0" applyFont="1" applyBorder="1" applyAlignment="1">
      <alignment horizontal="center"/>
    </xf>
    <xf numFmtId="0" fontId="0" fillId="0" borderId="22" xfId="0" applyBorder="1"/>
    <xf numFmtId="0" fontId="0" fillId="0" borderId="23" xfId="0" applyBorder="1" applyAlignment="1">
      <alignment horizontal="center"/>
    </xf>
    <xf numFmtId="0" fontId="0" fillId="0" borderId="24" xfId="0" applyBorder="1"/>
    <xf numFmtId="0" fontId="1" fillId="0" borderId="22" xfId="0" applyFont="1" applyBorder="1" applyAlignment="1">
      <alignment horizontal="right"/>
    </xf>
    <xf numFmtId="0" fontId="1" fillId="0" borderId="25" xfId="0" applyFont="1" applyBorder="1" applyAlignment="1">
      <alignment horizontal="right"/>
    </xf>
    <xf numFmtId="0" fontId="0" fillId="0" borderId="26" xfId="0" applyBorder="1" applyAlignment="1">
      <alignment horizontal="center"/>
    </xf>
    <xf numFmtId="0" fontId="0" fillId="2" borderId="27" xfId="0" applyFill="1" applyBorder="1"/>
    <xf numFmtId="0" fontId="1" fillId="0" borderId="28" xfId="0" applyFont="1" applyBorder="1" applyAlignment="1">
      <alignment horizontal="center"/>
    </xf>
    <xf numFmtId="0" fontId="9" fillId="0" borderId="0" xfId="0" applyFont="1" applyAlignment="1"/>
    <xf numFmtId="0" fontId="0" fillId="0" borderId="0" xfId="0" applyAlignment="1"/>
    <xf numFmtId="0" fontId="0" fillId="0" borderId="4" xfId="0" applyBorder="1" applyAlignment="1"/>
    <xf numFmtId="0" fontId="13" fillId="0" borderId="6" xfId="0" applyFont="1" applyBorder="1" applyAlignment="1">
      <alignment vertical="top" wrapText="1"/>
    </xf>
    <xf numFmtId="0" fontId="0" fillId="0" borderId="3" xfId="0" applyFont="1" applyBorder="1"/>
    <xf numFmtId="0" fontId="0" fillId="0" borderId="7" xfId="0" applyFont="1" applyBorder="1"/>
    <xf numFmtId="0" fontId="0" fillId="0" borderId="8" xfId="0" applyFont="1" applyBorder="1"/>
    <xf numFmtId="0" fontId="0" fillId="0" borderId="4" xfId="0" applyFont="1" applyBorder="1"/>
    <xf numFmtId="0" fontId="0" fillId="0" borderId="9" xfId="0" applyFont="1" applyBorder="1"/>
    <xf numFmtId="0" fontId="5" fillId="0" borderId="0" xfId="0" applyFont="1" applyAlignment="1">
      <alignment wrapText="1"/>
    </xf>
    <xf numFmtId="0" fontId="3" fillId="0" borderId="0" xfId="0" applyFont="1" applyAlignment="1">
      <alignment wrapText="1"/>
    </xf>
    <xf numFmtId="0" fontId="2" fillId="0" borderId="0" xfId="0" applyFont="1" applyAlignment="1"/>
    <xf numFmtId="0" fontId="1" fillId="0" borderId="0" xfId="0" applyFont="1" applyAlignment="1"/>
    <xf numFmtId="0" fontId="1" fillId="0" borderId="18" xfId="0" applyFont="1" applyBorder="1" applyAlignment="1">
      <alignment horizontal="center"/>
    </xf>
    <xf numFmtId="0" fontId="0" fillId="0" borderId="19" xfId="0" applyBorder="1" applyAlignment="1"/>
    <xf numFmtId="0" fontId="0" fillId="0" borderId="21" xfId="0" applyBorder="1" applyAlignment="1"/>
    <xf numFmtId="0" fontId="0" fillId="0" borderId="19" xfId="0" applyBorder="1" applyAlignment="1">
      <alignment horizontal="center"/>
    </xf>
    <xf numFmtId="0" fontId="0" fillId="0" borderId="20" xfId="0" applyBorder="1" applyAlignment="1"/>
    <xf numFmtId="0" fontId="6" fillId="0" borderId="3" xfId="0" applyFont="1" applyBorder="1" applyAlignment="1">
      <alignment vertical="top" wrapText="1"/>
    </xf>
    <xf numFmtId="0" fontId="8" fillId="0" borderId="3" xfId="0" applyFont="1" applyBorder="1" applyAlignment="1">
      <alignment vertical="top" wrapText="1"/>
    </xf>
    <xf numFmtId="0" fontId="0" fillId="0" borderId="3" xfId="0" applyBorder="1" applyAlignment="1"/>
    <xf numFmtId="0" fontId="8" fillId="0" borderId="0" xfId="0" applyFont="1" applyAlignment="1">
      <alignment vertical="top" wrapText="1"/>
    </xf>
    <xf numFmtId="0" fontId="9" fillId="0" borderId="3" xfId="0" applyFont="1" applyBorder="1" applyAlignment="1"/>
    <xf numFmtId="0" fontId="10" fillId="0" borderId="3" xfId="0" applyFont="1" applyBorder="1" applyAlignment="1">
      <alignment vertical="top"/>
    </xf>
    <xf numFmtId="0" fontId="0" fillId="0" borderId="3" xfId="0" applyBorder="1" applyAlignment="1">
      <alignment vertical="top"/>
    </xf>
    <xf numFmtId="0" fontId="10" fillId="0" borderId="3" xfId="0" applyFont="1" applyBorder="1" applyAlignment="1">
      <alignment vertical="top" wrapText="1"/>
    </xf>
    <xf numFmtId="0" fontId="0" fillId="0" borderId="3" xfId="0" applyFont="1" applyBorder="1" applyAlignment="1"/>
    <xf numFmtId="0" fontId="0" fillId="0" borderId="7" xfId="0" applyFont="1" applyBorder="1" applyAlignment="1"/>
    <xf numFmtId="0" fontId="0" fillId="0" borderId="13" xfId="0" applyFont="1" applyBorder="1" applyAlignment="1"/>
    <xf numFmtId="0" fontId="0" fillId="0" borderId="0" xfId="0" applyFont="1" applyBorder="1" applyAlignment="1"/>
    <xf numFmtId="0" fontId="0" fillId="0" borderId="14" xfId="0" applyFont="1" applyBorder="1" applyAlignment="1"/>
    <xf numFmtId="0" fontId="0" fillId="0" borderId="8" xfId="0" applyBorder="1" applyAlignment="1"/>
    <xf numFmtId="0" fontId="0" fillId="0" borderId="9" xfId="0" applyBorder="1" applyAlignment="1"/>
    <xf numFmtId="0" fontId="1" fillId="0" borderId="5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0" fillId="0" borderId="1" xfId="0" applyBorder="1" applyAlignment="1"/>
    <xf numFmtId="0" fontId="0" fillId="0" borderId="1" xfId="0" applyBorder="1" applyAlignment="1">
      <alignment wrapText="1"/>
    </xf>
    <xf numFmtId="0" fontId="3" fillId="0" borderId="3" xfId="0" applyFont="1" applyBorder="1" applyAlignment="1"/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2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2" fillId="0" borderId="3" xfId="0" applyFont="1" applyBorder="1" applyAlignment="1"/>
    <xf numFmtId="0" fontId="1" fillId="0" borderId="3" xfId="0" applyFont="1" applyBorder="1" applyAlignment="1"/>
    <xf numFmtId="0" fontId="1" fillId="0" borderId="4" xfId="0" applyFont="1" applyBorder="1" applyAlignment="1"/>
    <xf numFmtId="0" fontId="11" fillId="0" borderId="6" xfId="0" applyFont="1" applyBorder="1" applyAlignment="1">
      <alignment horizontal="left" vertical="center"/>
    </xf>
    <xf numFmtId="0" fontId="1" fillId="0" borderId="7" xfId="0" applyFont="1" applyBorder="1" applyAlignment="1">
      <alignment horizontal="left" vertical="center"/>
    </xf>
    <xf numFmtId="0" fontId="1" fillId="0" borderId="8" xfId="0" applyFont="1" applyBorder="1" applyAlignment="1">
      <alignment horizontal="left" vertical="center"/>
    </xf>
    <xf numFmtId="0" fontId="1" fillId="0" borderId="9" xfId="0" applyFont="1" applyBorder="1" applyAlignment="1">
      <alignment horizontal="left" vertical="center"/>
    </xf>
    <xf numFmtId="0" fontId="11" fillId="0" borderId="10" xfId="0" applyFont="1" applyBorder="1" applyAlignment="1"/>
    <xf numFmtId="0" fontId="1" fillId="0" borderId="12" xfId="0" applyFont="1" applyBorder="1" applyAlignment="1"/>
    <xf numFmtId="0" fontId="0" fillId="0" borderId="6" xfId="0" applyBorder="1" applyAlignment="1"/>
    <xf numFmtId="0" fontId="0" fillId="0" borderId="7" xfId="0" applyBorder="1" applyAlignment="1"/>
    <xf numFmtId="14" fontId="0" fillId="0" borderId="10" xfId="0" applyNumberFormat="1" applyBorder="1" applyAlignment="1">
      <alignment horizontal="left"/>
    </xf>
    <xf numFmtId="0" fontId="0" fillId="0" borderId="11" xfId="0" applyBorder="1" applyAlignment="1">
      <alignment horizontal="left"/>
    </xf>
    <xf numFmtId="0" fontId="0" fillId="0" borderId="12" xfId="0" applyBorder="1" applyAlignment="1">
      <alignment horizontal="left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132"/>
  <sheetViews>
    <sheetView tabSelected="1" topLeftCell="A79" workbookViewId="0">
      <selection activeCell="O88" sqref="O88"/>
    </sheetView>
  </sheetViews>
  <sheetFormatPr defaultRowHeight="15"/>
  <cols>
    <col min="1" max="1" width="18.28515625" customWidth="1"/>
    <col min="2" max="11" width="5.5703125" customWidth="1"/>
    <col min="12" max="12" width="9.85546875" customWidth="1"/>
  </cols>
  <sheetData>
    <row r="1" spans="1:14">
      <c r="A1" s="84" t="s">
        <v>75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</row>
    <row r="2" spans="1:14">
      <c r="A2" s="85"/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</row>
    <row r="3" spans="1:14">
      <c r="A3" s="85"/>
      <c r="B3" s="85"/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</row>
    <row r="4" spans="1:14">
      <c r="A4" s="86"/>
      <c r="B4" s="86"/>
      <c r="C4" s="86"/>
      <c r="D4" s="86"/>
      <c r="E4" s="86"/>
      <c r="F4" s="86"/>
      <c r="G4" s="86"/>
      <c r="H4" s="86"/>
      <c r="I4" s="86"/>
      <c r="J4" s="86"/>
      <c r="K4" s="86"/>
      <c r="L4" s="86"/>
      <c r="M4" s="86"/>
      <c r="N4" s="86"/>
    </row>
    <row r="5" spans="1:14">
      <c r="A5" s="94" t="s">
        <v>0</v>
      </c>
      <c r="B5" s="95"/>
      <c r="C5" s="96" t="s">
        <v>5</v>
      </c>
      <c r="D5" s="53"/>
      <c r="E5" s="53"/>
      <c r="F5" s="53"/>
      <c r="G5" s="53"/>
      <c r="H5" s="53"/>
      <c r="I5" s="53"/>
      <c r="J5" s="53"/>
      <c r="K5" s="53"/>
      <c r="L5" s="53"/>
      <c r="M5" s="53"/>
      <c r="N5" s="97"/>
    </row>
    <row r="6" spans="1:14">
      <c r="A6" s="94" t="s">
        <v>6</v>
      </c>
      <c r="B6" s="95"/>
      <c r="C6" s="96" t="s">
        <v>7</v>
      </c>
      <c r="D6" s="53"/>
      <c r="E6" s="53"/>
      <c r="F6" s="53"/>
      <c r="G6" s="53"/>
      <c r="H6" s="53"/>
      <c r="I6" s="53"/>
      <c r="J6" s="53"/>
      <c r="K6" s="53"/>
      <c r="L6" s="53"/>
      <c r="M6" s="53"/>
      <c r="N6" s="97"/>
    </row>
    <row r="7" spans="1:14">
      <c r="A7" s="94" t="s">
        <v>1</v>
      </c>
      <c r="B7" s="95"/>
      <c r="C7" s="98">
        <v>40639</v>
      </c>
      <c r="D7" s="99"/>
      <c r="E7" s="99"/>
      <c r="F7" s="99"/>
      <c r="G7" s="99"/>
      <c r="H7" s="99"/>
      <c r="I7" s="99"/>
      <c r="J7" s="99"/>
      <c r="K7" s="99"/>
      <c r="L7" s="99"/>
      <c r="M7" s="99"/>
      <c r="N7" s="100"/>
    </row>
    <row r="8" spans="1:14">
      <c r="A8" s="94" t="s">
        <v>2</v>
      </c>
      <c r="B8" s="95"/>
      <c r="C8" s="96" t="s">
        <v>8</v>
      </c>
      <c r="D8" s="53"/>
      <c r="E8" s="53"/>
      <c r="F8" s="53"/>
      <c r="G8" s="53"/>
      <c r="H8" s="53"/>
      <c r="I8" s="53"/>
      <c r="J8" s="53"/>
      <c r="K8" s="53"/>
      <c r="L8" s="53"/>
      <c r="M8" s="53"/>
      <c r="N8" s="97"/>
    </row>
    <row r="9" spans="1:14">
      <c r="A9" s="94" t="s">
        <v>3</v>
      </c>
      <c r="B9" s="95"/>
      <c r="C9" s="78" t="s">
        <v>65</v>
      </c>
      <c r="D9" s="78"/>
      <c r="E9" s="78"/>
      <c r="F9" s="78"/>
      <c r="G9" s="78"/>
      <c r="H9" s="78"/>
      <c r="I9" s="78"/>
      <c r="J9" s="78"/>
      <c r="K9" s="78"/>
      <c r="L9" s="78"/>
      <c r="M9" s="78"/>
      <c r="N9" s="78"/>
    </row>
    <row r="10" spans="1:14">
      <c r="A10" s="90" t="s">
        <v>4</v>
      </c>
      <c r="B10" s="91"/>
      <c r="C10" s="79" t="s">
        <v>76</v>
      </c>
      <c r="D10" s="79"/>
      <c r="E10" s="79"/>
      <c r="F10" s="79"/>
      <c r="G10" s="79"/>
      <c r="H10" s="79"/>
      <c r="I10" s="79"/>
      <c r="J10" s="79"/>
      <c r="K10" s="79"/>
      <c r="L10" s="79"/>
      <c r="M10" s="78"/>
      <c r="N10" s="78"/>
    </row>
    <row r="11" spans="1:14">
      <c r="A11" s="92"/>
      <c r="B11" s="93"/>
      <c r="C11" s="78"/>
      <c r="D11" s="78"/>
      <c r="E11" s="78"/>
      <c r="F11" s="78"/>
      <c r="G11" s="78"/>
      <c r="H11" s="78"/>
      <c r="I11" s="78"/>
      <c r="J11" s="78"/>
      <c r="K11" s="78"/>
      <c r="L11" s="78"/>
      <c r="M11" s="78"/>
      <c r="N11" s="78"/>
    </row>
    <row r="12" spans="1:14" hidden="1">
      <c r="A12" s="87" t="s">
        <v>9</v>
      </c>
      <c r="B12" s="88"/>
      <c r="C12" s="88"/>
      <c r="D12" s="88"/>
      <c r="E12" s="88"/>
      <c r="F12" s="88"/>
      <c r="G12" s="88"/>
      <c r="H12" s="88"/>
      <c r="I12" s="88"/>
      <c r="J12" s="88"/>
      <c r="K12" s="88"/>
      <c r="L12" s="88"/>
      <c r="M12" s="88"/>
      <c r="N12" s="88"/>
    </row>
    <row r="13" spans="1:14" ht="3" hidden="1" customHeight="1">
      <c r="A13" s="45"/>
      <c r="B13" s="45"/>
      <c r="C13" s="45"/>
      <c r="D13" s="45"/>
      <c r="E13" s="45"/>
      <c r="F13" s="45"/>
      <c r="G13" s="45"/>
      <c r="H13" s="45"/>
      <c r="I13" s="89"/>
      <c r="J13" s="89"/>
      <c r="K13" s="89"/>
      <c r="L13" s="89"/>
      <c r="M13" s="89"/>
      <c r="N13" s="89"/>
    </row>
    <row r="14" spans="1:14" ht="21" customHeight="1">
      <c r="A14" s="89"/>
      <c r="B14" s="89"/>
      <c r="C14" s="89"/>
      <c r="D14" s="89"/>
      <c r="E14" s="89"/>
      <c r="F14" s="89"/>
      <c r="G14" s="89"/>
      <c r="H14" s="89"/>
      <c r="I14" s="81" t="s">
        <v>10</v>
      </c>
      <c r="J14" s="82"/>
      <c r="K14" s="83"/>
      <c r="L14" s="81" t="s">
        <v>11</v>
      </c>
      <c r="M14" s="82"/>
      <c r="N14" s="83"/>
    </row>
    <row r="15" spans="1:14" ht="15" customHeight="1">
      <c r="A15" s="66" t="s">
        <v>12</v>
      </c>
      <c r="B15" s="69" t="s">
        <v>13</v>
      </c>
      <c r="C15" s="70"/>
      <c r="D15" s="70"/>
      <c r="E15" s="70"/>
      <c r="F15" s="70"/>
      <c r="G15" s="70"/>
      <c r="H15" s="71"/>
      <c r="I15" s="66" t="s">
        <v>14</v>
      </c>
      <c r="J15" s="66" t="s">
        <v>15</v>
      </c>
      <c r="K15" s="66" t="s">
        <v>16</v>
      </c>
      <c r="L15" s="66" t="s">
        <v>19</v>
      </c>
      <c r="M15" s="66" t="s">
        <v>17</v>
      </c>
      <c r="N15" s="66" t="s">
        <v>74</v>
      </c>
    </row>
    <row r="16" spans="1:14">
      <c r="A16" s="67"/>
      <c r="B16" s="72"/>
      <c r="C16" s="73"/>
      <c r="D16" s="73"/>
      <c r="E16" s="73"/>
      <c r="F16" s="73"/>
      <c r="G16" s="73"/>
      <c r="H16" s="74"/>
      <c r="I16" s="67"/>
      <c r="J16" s="67"/>
      <c r="K16" s="67"/>
      <c r="L16" s="67"/>
      <c r="M16" s="67"/>
      <c r="N16" s="67"/>
    </row>
    <row r="17" spans="1:14">
      <c r="A17" s="68"/>
      <c r="B17" s="75"/>
      <c r="C17" s="76"/>
      <c r="D17" s="76"/>
      <c r="E17" s="76"/>
      <c r="F17" s="76"/>
      <c r="G17" s="76"/>
      <c r="H17" s="77"/>
      <c r="I17" s="68"/>
      <c r="J17" s="68"/>
      <c r="K17" s="68"/>
      <c r="L17" s="68"/>
      <c r="M17" s="68"/>
      <c r="N17" s="68"/>
    </row>
    <row r="18" spans="1:14">
      <c r="A18" s="1">
        <v>1</v>
      </c>
      <c r="B18" s="79" t="s">
        <v>20</v>
      </c>
      <c r="C18" s="79"/>
      <c r="D18" s="79"/>
      <c r="E18" s="79"/>
      <c r="F18" s="79"/>
      <c r="G18" s="79"/>
      <c r="H18" s="79"/>
      <c r="I18" s="1">
        <v>2</v>
      </c>
      <c r="J18" s="1">
        <v>7.5</v>
      </c>
      <c r="K18" s="1">
        <f>J18*4</f>
        <v>30</v>
      </c>
      <c r="L18" s="1"/>
      <c r="M18" s="1">
        <f>B106</f>
        <v>6</v>
      </c>
      <c r="N18" s="1">
        <f>B66+B106</f>
        <v>20</v>
      </c>
    </row>
    <row r="19" spans="1:14">
      <c r="A19" s="1">
        <v>2</v>
      </c>
      <c r="B19" s="79" t="s">
        <v>21</v>
      </c>
      <c r="C19" s="79"/>
      <c r="D19" s="79"/>
      <c r="E19" s="79"/>
      <c r="F19" s="79"/>
      <c r="G19" s="79"/>
      <c r="H19" s="79"/>
      <c r="I19" s="1">
        <v>2</v>
      </c>
      <c r="J19" s="1">
        <v>2</v>
      </c>
      <c r="K19" s="1">
        <f>J19*4</f>
        <v>8</v>
      </c>
      <c r="L19" s="1"/>
      <c r="M19" s="1">
        <f>C106</f>
        <v>0.5</v>
      </c>
      <c r="N19" s="1">
        <f>C66+C106</f>
        <v>26.5</v>
      </c>
    </row>
    <row r="20" spans="1:14">
      <c r="A20" s="1">
        <v>3</v>
      </c>
      <c r="B20" s="79" t="s">
        <v>22</v>
      </c>
      <c r="C20" s="79"/>
      <c r="D20" s="79"/>
      <c r="E20" s="79"/>
      <c r="F20" s="79"/>
      <c r="G20" s="79"/>
      <c r="H20" s="79"/>
      <c r="I20" s="1">
        <v>2</v>
      </c>
      <c r="J20" s="1">
        <v>0.5</v>
      </c>
      <c r="K20" s="1">
        <f t="shared" ref="K20:K27" si="0">J20*4</f>
        <v>2</v>
      </c>
      <c r="L20" s="1"/>
      <c r="M20" s="1">
        <f>D106</f>
        <v>2</v>
      </c>
      <c r="N20" s="1">
        <f>D66+D106</f>
        <v>19</v>
      </c>
    </row>
    <row r="21" spans="1:14">
      <c r="A21" s="1">
        <v>4</v>
      </c>
      <c r="B21" s="79" t="s">
        <v>23</v>
      </c>
      <c r="C21" s="79"/>
      <c r="D21" s="79"/>
      <c r="E21" s="79"/>
      <c r="F21" s="79"/>
      <c r="G21" s="79"/>
      <c r="H21" s="79"/>
      <c r="I21" s="1">
        <v>2</v>
      </c>
      <c r="J21" s="1">
        <v>1</v>
      </c>
      <c r="K21" s="1">
        <f t="shared" si="0"/>
        <v>4</v>
      </c>
      <c r="L21" s="1"/>
      <c r="M21" s="1">
        <f>E106</f>
        <v>5</v>
      </c>
      <c r="N21" s="1">
        <f>E66+E106</f>
        <v>12</v>
      </c>
    </row>
    <row r="22" spans="1:14">
      <c r="A22" s="1">
        <v>5</v>
      </c>
      <c r="B22" s="79" t="s">
        <v>24</v>
      </c>
      <c r="C22" s="79"/>
      <c r="D22" s="79"/>
      <c r="E22" s="79"/>
      <c r="F22" s="79"/>
      <c r="G22" s="79"/>
      <c r="H22" s="79"/>
      <c r="I22" s="1">
        <v>2</v>
      </c>
      <c r="J22" s="1">
        <v>1</v>
      </c>
      <c r="K22" s="1">
        <f t="shared" si="0"/>
        <v>4</v>
      </c>
      <c r="L22" s="1"/>
      <c r="M22" s="1">
        <f>F106</f>
        <v>0</v>
      </c>
      <c r="N22" s="1">
        <f>F66+F106</f>
        <v>6</v>
      </c>
    </row>
    <row r="23" spans="1:14">
      <c r="A23" s="1">
        <v>6</v>
      </c>
      <c r="B23" s="79" t="s">
        <v>25</v>
      </c>
      <c r="C23" s="79"/>
      <c r="D23" s="79"/>
      <c r="E23" s="79"/>
      <c r="F23" s="79"/>
      <c r="G23" s="79"/>
      <c r="H23" s="79"/>
      <c r="I23" s="1">
        <v>2</v>
      </c>
      <c r="J23" s="1">
        <v>1</v>
      </c>
      <c r="K23" s="1">
        <f t="shared" si="0"/>
        <v>4</v>
      </c>
      <c r="L23" s="1"/>
      <c r="M23" s="1">
        <f>G106</f>
        <v>10</v>
      </c>
      <c r="N23" s="1">
        <f>G66+G106</f>
        <v>35</v>
      </c>
    </row>
    <row r="24" spans="1:14">
      <c r="A24" s="1">
        <v>7</v>
      </c>
      <c r="B24" s="79" t="s">
        <v>26</v>
      </c>
      <c r="C24" s="79"/>
      <c r="D24" s="79"/>
      <c r="E24" s="79"/>
      <c r="F24" s="79"/>
      <c r="G24" s="79"/>
      <c r="H24" s="79"/>
      <c r="I24" s="1">
        <v>2</v>
      </c>
      <c r="J24" s="1">
        <v>2</v>
      </c>
      <c r="K24" s="1">
        <f t="shared" si="0"/>
        <v>8</v>
      </c>
      <c r="L24" s="1"/>
      <c r="M24" s="1">
        <f>H106</f>
        <v>18.5</v>
      </c>
      <c r="N24" s="1">
        <f>H66+H106</f>
        <v>40</v>
      </c>
    </row>
    <row r="25" spans="1:14">
      <c r="A25" s="1">
        <v>8</v>
      </c>
      <c r="B25" s="79" t="s">
        <v>27</v>
      </c>
      <c r="C25" s="79"/>
      <c r="D25" s="79"/>
      <c r="E25" s="79"/>
      <c r="F25" s="79"/>
      <c r="G25" s="79"/>
      <c r="H25" s="79"/>
      <c r="I25" s="1">
        <v>2</v>
      </c>
      <c r="J25" s="1">
        <v>1</v>
      </c>
      <c r="K25" s="1">
        <f t="shared" si="0"/>
        <v>4</v>
      </c>
      <c r="L25" s="1"/>
      <c r="M25" s="1">
        <f>I106</f>
        <v>18</v>
      </c>
      <c r="N25" s="1">
        <f>I66+I106</f>
        <v>27</v>
      </c>
    </row>
    <row r="26" spans="1:14">
      <c r="A26" s="1">
        <v>9</v>
      </c>
      <c r="B26" s="79" t="s">
        <v>28</v>
      </c>
      <c r="C26" s="79"/>
      <c r="D26" s="79"/>
      <c r="E26" s="79"/>
      <c r="F26" s="79"/>
      <c r="G26" s="79"/>
      <c r="H26" s="79"/>
      <c r="I26" s="1">
        <v>2</v>
      </c>
      <c r="J26" s="1">
        <v>1</v>
      </c>
      <c r="K26" s="1">
        <f t="shared" si="0"/>
        <v>4</v>
      </c>
      <c r="L26" s="1"/>
      <c r="M26" s="1">
        <f>J106</f>
        <v>35</v>
      </c>
      <c r="N26" s="1">
        <f>J66+J106</f>
        <v>63</v>
      </c>
    </row>
    <row r="27" spans="1:14">
      <c r="A27" s="4">
        <v>10</v>
      </c>
      <c r="B27" s="79" t="s">
        <v>49</v>
      </c>
      <c r="C27" s="79"/>
      <c r="D27" s="79"/>
      <c r="E27" s="79"/>
      <c r="F27" s="79"/>
      <c r="G27" s="79"/>
      <c r="H27" s="79"/>
      <c r="I27" s="1">
        <v>2</v>
      </c>
      <c r="J27" s="1">
        <v>3</v>
      </c>
      <c r="K27" s="1">
        <f t="shared" si="0"/>
        <v>12</v>
      </c>
      <c r="L27" s="1"/>
      <c r="M27" s="1">
        <f>K106</f>
        <v>33</v>
      </c>
      <c r="N27" s="1">
        <f>K66+K106</f>
        <v>75</v>
      </c>
    </row>
    <row r="28" spans="1:14">
      <c r="A28" s="80" t="s">
        <v>29</v>
      </c>
      <c r="B28" s="53"/>
      <c r="C28" s="53"/>
      <c r="D28" s="53"/>
      <c r="E28" s="53"/>
      <c r="F28" s="53"/>
      <c r="G28" s="53"/>
      <c r="H28" s="53"/>
      <c r="I28" s="53"/>
      <c r="J28" s="53"/>
      <c r="K28" s="53"/>
      <c r="L28" s="53"/>
      <c r="M28" s="53"/>
      <c r="N28" s="53"/>
    </row>
    <row r="29" spans="1:14">
      <c r="A29" s="42" t="s">
        <v>47</v>
      </c>
      <c r="B29" s="43"/>
      <c r="C29" s="43"/>
      <c r="D29" s="43"/>
      <c r="E29" s="43"/>
      <c r="F29" s="43"/>
      <c r="G29" s="43"/>
      <c r="H29" s="43"/>
      <c r="I29" s="43"/>
      <c r="J29" s="43"/>
      <c r="K29" s="43"/>
      <c r="L29" s="43"/>
      <c r="M29" s="43"/>
      <c r="N29" s="43"/>
    </row>
    <row r="30" spans="1:14">
      <c r="A30" s="42" t="s">
        <v>48</v>
      </c>
      <c r="B30" s="43"/>
      <c r="C30" s="43"/>
      <c r="D30" s="43"/>
      <c r="E30" s="43"/>
      <c r="F30" s="43"/>
      <c r="G30" s="43"/>
      <c r="H30" s="43"/>
      <c r="I30" s="43"/>
      <c r="J30" s="43"/>
      <c r="K30" s="43"/>
      <c r="L30" s="43"/>
      <c r="M30" s="43"/>
      <c r="N30" s="43"/>
    </row>
    <row r="31" spans="1:14" ht="1.5" customHeight="1">
      <c r="A31" s="44" t="s">
        <v>30</v>
      </c>
      <c r="B31" s="34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</row>
    <row r="32" spans="1:14">
      <c r="A32" s="34"/>
      <c r="B32" s="34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</row>
    <row r="33" spans="1:14" ht="15.75" thickBot="1">
      <c r="A33" s="45" t="s">
        <v>31</v>
      </c>
      <c r="B33" s="34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</row>
    <row r="34" spans="1:14" ht="13.5" customHeight="1">
      <c r="A34" s="22" t="s">
        <v>32</v>
      </c>
      <c r="B34" s="46" t="s">
        <v>33</v>
      </c>
      <c r="C34" s="49"/>
      <c r="D34" s="49"/>
      <c r="E34" s="49"/>
      <c r="F34" s="49"/>
      <c r="G34" s="49"/>
      <c r="H34" s="49"/>
      <c r="I34" s="49"/>
      <c r="J34" s="49"/>
      <c r="K34" s="50"/>
      <c r="L34" s="46" t="s">
        <v>18</v>
      </c>
      <c r="M34" s="47"/>
      <c r="N34" s="48"/>
    </row>
    <row r="35" spans="1:14" ht="13.5" customHeight="1">
      <c r="A35" s="23" t="s">
        <v>55</v>
      </c>
      <c r="B35" s="2">
        <v>1</v>
      </c>
      <c r="C35" s="2">
        <v>2</v>
      </c>
      <c r="D35" s="2">
        <v>3</v>
      </c>
      <c r="E35" s="2">
        <v>4</v>
      </c>
      <c r="F35" s="2">
        <v>5</v>
      </c>
      <c r="G35" s="2">
        <v>6</v>
      </c>
      <c r="H35" s="2">
        <v>7</v>
      </c>
      <c r="I35" s="2">
        <v>8</v>
      </c>
      <c r="J35" s="2">
        <v>9</v>
      </c>
      <c r="K35" s="2">
        <v>10</v>
      </c>
      <c r="L35" s="2" t="s">
        <v>50</v>
      </c>
      <c r="M35" s="2" t="s">
        <v>54</v>
      </c>
      <c r="N35" s="24" t="s">
        <v>34</v>
      </c>
    </row>
    <row r="36" spans="1:14" ht="13.5" customHeight="1">
      <c r="A36" s="25" t="s">
        <v>35</v>
      </c>
      <c r="B36" s="1">
        <v>5</v>
      </c>
      <c r="C36" s="1">
        <v>3</v>
      </c>
      <c r="D36" s="1">
        <v>2</v>
      </c>
      <c r="E36" s="1"/>
      <c r="F36" s="1"/>
      <c r="G36" s="1"/>
      <c r="H36" s="1"/>
      <c r="I36" s="1"/>
      <c r="J36" s="1"/>
      <c r="K36" s="1">
        <v>1</v>
      </c>
      <c r="L36" s="1">
        <f>SUM(B36:K36)</f>
        <v>11</v>
      </c>
      <c r="M36" s="1">
        <f t="shared" ref="M36:N40" si="1">L36</f>
        <v>11</v>
      </c>
      <c r="N36" s="26">
        <f t="shared" si="1"/>
        <v>11</v>
      </c>
    </row>
    <row r="37" spans="1:14" ht="13.5" customHeight="1">
      <c r="A37" s="25" t="s">
        <v>36</v>
      </c>
      <c r="B37" s="1"/>
      <c r="C37" s="1">
        <v>2</v>
      </c>
      <c r="D37" s="1">
        <v>3</v>
      </c>
      <c r="E37" s="1"/>
      <c r="F37" s="1"/>
      <c r="G37" s="1">
        <v>3</v>
      </c>
      <c r="H37" s="1"/>
      <c r="I37" s="1"/>
      <c r="J37" s="1"/>
      <c r="K37" s="1">
        <v>2</v>
      </c>
      <c r="L37" s="1">
        <f>B37+C37+D37+E37+F37+G37+H37+I37+J37+K37</f>
        <v>10</v>
      </c>
      <c r="M37" s="1">
        <f t="shared" si="1"/>
        <v>10</v>
      </c>
      <c r="N37" s="26">
        <f t="shared" si="1"/>
        <v>10</v>
      </c>
    </row>
    <row r="38" spans="1:14" ht="13.5" customHeight="1">
      <c r="A38" s="25" t="s">
        <v>37</v>
      </c>
      <c r="B38" s="1"/>
      <c r="C38" s="1">
        <v>2</v>
      </c>
      <c r="D38" s="1"/>
      <c r="E38" s="1"/>
      <c r="F38" s="1">
        <v>2</v>
      </c>
      <c r="G38" s="1">
        <v>4</v>
      </c>
      <c r="H38" s="1"/>
      <c r="I38" s="1"/>
      <c r="J38" s="1"/>
      <c r="K38" s="1">
        <v>2</v>
      </c>
      <c r="L38" s="1">
        <f>B38+C38+D38+E38+F38+G38+H38+I38+J38+K38</f>
        <v>10</v>
      </c>
      <c r="M38" s="1">
        <f t="shared" si="1"/>
        <v>10</v>
      </c>
      <c r="N38" s="26">
        <f t="shared" si="1"/>
        <v>10</v>
      </c>
    </row>
    <row r="39" spans="1:14" ht="13.5" customHeight="1">
      <c r="A39" s="25" t="s">
        <v>38</v>
      </c>
      <c r="B39" s="1"/>
      <c r="C39" s="1">
        <v>2</v>
      </c>
      <c r="D39" s="1">
        <v>3</v>
      </c>
      <c r="E39" s="1">
        <v>2</v>
      </c>
      <c r="F39" s="1"/>
      <c r="G39" s="1">
        <v>2</v>
      </c>
      <c r="H39" s="1"/>
      <c r="I39" s="1"/>
      <c r="J39" s="1"/>
      <c r="K39" s="1">
        <v>1</v>
      </c>
      <c r="L39" s="1">
        <f>B39+C39+D39+E39+F39+G39+H39+I39+J39+K39</f>
        <v>10</v>
      </c>
      <c r="M39" s="1">
        <f t="shared" si="1"/>
        <v>10</v>
      </c>
      <c r="N39" s="26">
        <f t="shared" si="1"/>
        <v>10</v>
      </c>
    </row>
    <row r="40" spans="1:14" ht="13.5" customHeight="1">
      <c r="A40" s="27" t="s">
        <v>39</v>
      </c>
      <c r="B40" s="6"/>
      <c r="C40" s="6">
        <v>2</v>
      </c>
      <c r="D40" s="6">
        <v>3</v>
      </c>
      <c r="E40" s="6"/>
      <c r="F40" s="6"/>
      <c r="G40" s="6">
        <v>3</v>
      </c>
      <c r="H40" s="6"/>
      <c r="I40" s="6"/>
      <c r="J40" s="6"/>
      <c r="K40" s="6">
        <v>2</v>
      </c>
      <c r="L40" s="6">
        <f>B40+C40+D40+E40+F40+G40+H40+I40+J40+K40</f>
        <v>10</v>
      </c>
      <c r="M40" s="6">
        <f t="shared" si="1"/>
        <v>10</v>
      </c>
      <c r="N40" s="26">
        <f t="shared" si="1"/>
        <v>10</v>
      </c>
    </row>
    <row r="41" spans="1:14" ht="13.5" customHeight="1">
      <c r="A41" s="28" t="s">
        <v>72</v>
      </c>
      <c r="B41" s="1">
        <f>SUM(B36:B40)</f>
        <v>5</v>
      </c>
      <c r="C41" s="1">
        <f t="shared" ref="C41:K41" si="2">SUM(C36:C40)</f>
        <v>11</v>
      </c>
      <c r="D41" s="1">
        <f t="shared" si="2"/>
        <v>11</v>
      </c>
      <c r="E41" s="1">
        <f t="shared" si="2"/>
        <v>2</v>
      </c>
      <c r="F41" s="1">
        <f t="shared" si="2"/>
        <v>2</v>
      </c>
      <c r="G41" s="1">
        <f t="shared" si="2"/>
        <v>12</v>
      </c>
      <c r="H41" s="1">
        <f t="shared" si="2"/>
        <v>0</v>
      </c>
      <c r="I41" s="1">
        <f t="shared" si="2"/>
        <v>0</v>
      </c>
      <c r="J41" s="1">
        <f t="shared" si="2"/>
        <v>0</v>
      </c>
      <c r="K41" s="1">
        <f t="shared" si="2"/>
        <v>8</v>
      </c>
      <c r="L41" s="1">
        <f>SUM(L36:L40)</f>
        <v>51</v>
      </c>
      <c r="M41" s="1">
        <f>SUM(M36:M40)</f>
        <v>51</v>
      </c>
      <c r="N41" s="26">
        <f>SUM(N36:N40)</f>
        <v>51</v>
      </c>
    </row>
    <row r="42" spans="1:14" ht="13.5" customHeight="1" thickBot="1">
      <c r="A42" s="29" t="s">
        <v>73</v>
      </c>
      <c r="B42" s="21">
        <f>B41</f>
        <v>5</v>
      </c>
      <c r="C42" s="21">
        <f t="shared" ref="C42:K42" si="3">C41</f>
        <v>11</v>
      </c>
      <c r="D42" s="21">
        <f t="shared" si="3"/>
        <v>11</v>
      </c>
      <c r="E42" s="21">
        <f t="shared" si="3"/>
        <v>2</v>
      </c>
      <c r="F42" s="21">
        <f t="shared" si="3"/>
        <v>2</v>
      </c>
      <c r="G42" s="21">
        <f t="shared" si="3"/>
        <v>12</v>
      </c>
      <c r="H42" s="21">
        <f t="shared" si="3"/>
        <v>0</v>
      </c>
      <c r="I42" s="21">
        <f t="shared" si="3"/>
        <v>0</v>
      </c>
      <c r="J42" s="21">
        <f t="shared" si="3"/>
        <v>0</v>
      </c>
      <c r="K42" s="21">
        <f t="shared" si="3"/>
        <v>8</v>
      </c>
      <c r="L42" s="21">
        <f>L41</f>
        <v>51</v>
      </c>
      <c r="M42" s="21">
        <f t="shared" ref="M42" si="4">M41</f>
        <v>51</v>
      </c>
      <c r="N42" s="30"/>
    </row>
    <row r="43" spans="1:14" ht="13.5" customHeight="1">
      <c r="A43" s="31" t="s">
        <v>56</v>
      </c>
      <c r="B43" s="3">
        <v>1</v>
      </c>
      <c r="C43" s="3">
        <v>2</v>
      </c>
      <c r="D43" s="3">
        <v>3</v>
      </c>
      <c r="E43" s="3">
        <v>4</v>
      </c>
      <c r="F43" s="3">
        <v>5</v>
      </c>
      <c r="G43" s="3">
        <v>6</v>
      </c>
      <c r="H43" s="3">
        <v>7</v>
      </c>
      <c r="I43" s="3">
        <v>8</v>
      </c>
      <c r="J43" s="3">
        <v>9</v>
      </c>
      <c r="K43" s="3">
        <v>10</v>
      </c>
      <c r="L43" s="3" t="s">
        <v>51</v>
      </c>
      <c r="M43" s="3" t="s">
        <v>54</v>
      </c>
      <c r="N43" s="32" t="s">
        <v>34</v>
      </c>
    </row>
    <row r="44" spans="1:14" ht="13.5" customHeight="1">
      <c r="A44" s="25" t="s">
        <v>35</v>
      </c>
      <c r="B44" s="1">
        <v>1.5</v>
      </c>
      <c r="C44" s="1"/>
      <c r="D44" s="1"/>
      <c r="E44" s="1"/>
      <c r="F44" s="1"/>
      <c r="G44" s="1"/>
      <c r="H44" s="1">
        <v>1</v>
      </c>
      <c r="I44" s="1">
        <v>1</v>
      </c>
      <c r="J44" s="1">
        <v>1</v>
      </c>
      <c r="K44" s="1">
        <v>2</v>
      </c>
      <c r="L44" s="1">
        <f>B44+C44+D44+E44+F44+G44+H44+I44+J44+K44</f>
        <v>6.5</v>
      </c>
      <c r="M44" s="1">
        <f>M36+L44</f>
        <v>17.5</v>
      </c>
      <c r="N44" s="26">
        <f>M44</f>
        <v>17.5</v>
      </c>
    </row>
    <row r="45" spans="1:14" ht="13.5" customHeight="1">
      <c r="A45" s="25" t="s">
        <v>36</v>
      </c>
      <c r="B45" s="1"/>
      <c r="C45" s="1">
        <v>1</v>
      </c>
      <c r="D45" s="1"/>
      <c r="E45" s="1"/>
      <c r="F45" s="1"/>
      <c r="G45" s="1"/>
      <c r="H45" s="1">
        <v>1</v>
      </c>
      <c r="I45" s="1">
        <v>2</v>
      </c>
      <c r="J45" s="1"/>
      <c r="K45" s="1">
        <v>3</v>
      </c>
      <c r="L45" s="1">
        <f>B45+C45+D45+E45+F45+G45+H45+I45+J45+K45</f>
        <v>7</v>
      </c>
      <c r="M45" s="1">
        <f>M37+L45</f>
        <v>17</v>
      </c>
      <c r="N45" s="26">
        <f>M45</f>
        <v>17</v>
      </c>
    </row>
    <row r="46" spans="1:14" ht="13.5" customHeight="1">
      <c r="A46" s="25" t="s">
        <v>37</v>
      </c>
      <c r="B46" s="1"/>
      <c r="C46" s="1"/>
      <c r="D46" s="1"/>
      <c r="E46" s="1"/>
      <c r="F46" s="1"/>
      <c r="G46" s="1">
        <v>3</v>
      </c>
      <c r="H46" s="1"/>
      <c r="I46" s="1">
        <v>1</v>
      </c>
      <c r="J46" s="1"/>
      <c r="K46" s="1">
        <v>4</v>
      </c>
      <c r="L46" s="1">
        <f>B46+C46+D46+E46+F46+G46+H46+I46+J46+K46</f>
        <v>8</v>
      </c>
      <c r="M46" s="1">
        <f>M38+L46</f>
        <v>18</v>
      </c>
      <c r="N46" s="26">
        <f>M46</f>
        <v>18</v>
      </c>
    </row>
    <row r="47" spans="1:14" ht="13.5" customHeight="1">
      <c r="A47" s="25" t="s">
        <v>38</v>
      </c>
      <c r="B47" s="1"/>
      <c r="C47" s="1"/>
      <c r="D47" s="1"/>
      <c r="E47" s="1">
        <v>1</v>
      </c>
      <c r="F47" s="1"/>
      <c r="G47" s="1"/>
      <c r="H47" s="1">
        <v>3</v>
      </c>
      <c r="I47" s="1"/>
      <c r="J47" s="1">
        <v>1</v>
      </c>
      <c r="K47" s="1">
        <v>2</v>
      </c>
      <c r="L47" s="1">
        <f>B47+C47+D47+E47+F47+G47+H47+I47+J47+K47</f>
        <v>7</v>
      </c>
      <c r="M47" s="1">
        <f>M39+L47</f>
        <v>17</v>
      </c>
      <c r="N47" s="26">
        <f>M47</f>
        <v>17</v>
      </c>
    </row>
    <row r="48" spans="1:14" ht="13.5" customHeight="1">
      <c r="A48" s="27" t="s">
        <v>39</v>
      </c>
      <c r="B48" s="6">
        <v>1</v>
      </c>
      <c r="C48" s="6"/>
      <c r="D48" s="6"/>
      <c r="E48" s="6">
        <v>1</v>
      </c>
      <c r="F48" s="6"/>
      <c r="G48" s="6"/>
      <c r="H48" s="6">
        <v>2</v>
      </c>
      <c r="I48" s="6"/>
      <c r="J48" s="6">
        <v>2</v>
      </c>
      <c r="K48" s="6"/>
      <c r="L48" s="6">
        <f>B48+C48+D48+E48+F48+G48+H48+I48+J48+K48</f>
        <v>6</v>
      </c>
      <c r="M48" s="6">
        <f>M40+L48</f>
        <v>16</v>
      </c>
      <c r="N48" s="26">
        <f>M48</f>
        <v>16</v>
      </c>
    </row>
    <row r="49" spans="1:14" ht="13.5" customHeight="1">
      <c r="A49" s="28" t="s">
        <v>72</v>
      </c>
      <c r="B49" s="1">
        <f>SUM(B44:B48)</f>
        <v>2.5</v>
      </c>
      <c r="C49" s="1">
        <f t="shared" ref="C49" si="5">SUM(C44:C48)</f>
        <v>1</v>
      </c>
      <c r="D49" s="1">
        <f t="shared" ref="D49" si="6">SUM(D44:D48)</f>
        <v>0</v>
      </c>
      <c r="E49" s="1">
        <f t="shared" ref="E49" si="7">SUM(E44:E48)</f>
        <v>2</v>
      </c>
      <c r="F49" s="1">
        <f t="shared" ref="F49" si="8">SUM(F44:F48)</f>
        <v>0</v>
      </c>
      <c r="G49" s="1">
        <f t="shared" ref="G49" si="9">SUM(G44:G48)</f>
        <v>3</v>
      </c>
      <c r="H49" s="1">
        <f t="shared" ref="H49" si="10">SUM(H44:H48)</f>
        <v>7</v>
      </c>
      <c r="I49" s="1">
        <f t="shared" ref="I49" si="11">SUM(I44:I48)</f>
        <v>4</v>
      </c>
      <c r="J49" s="1">
        <f t="shared" ref="J49" si="12">SUM(J44:J48)</f>
        <v>4</v>
      </c>
      <c r="K49" s="1">
        <f t="shared" ref="K49" si="13">SUM(K44:K48)</f>
        <v>11</v>
      </c>
      <c r="L49" s="1">
        <f>SUM(L44:L48)</f>
        <v>34.5</v>
      </c>
      <c r="M49" s="1">
        <f>SUM(M44:M48)</f>
        <v>85.5</v>
      </c>
      <c r="N49" s="26">
        <f>SUM(N44:N48)</f>
        <v>85.5</v>
      </c>
    </row>
    <row r="50" spans="1:14" ht="13.5" customHeight="1" thickBot="1">
      <c r="A50" s="29" t="s">
        <v>73</v>
      </c>
      <c r="B50" s="21">
        <f>B42+B49</f>
        <v>7.5</v>
      </c>
      <c r="C50" s="21">
        <f t="shared" ref="C50:K50" si="14">C42+C49</f>
        <v>12</v>
      </c>
      <c r="D50" s="21">
        <f t="shared" si="14"/>
        <v>11</v>
      </c>
      <c r="E50" s="21">
        <f t="shared" si="14"/>
        <v>4</v>
      </c>
      <c r="F50" s="21">
        <f t="shared" si="14"/>
        <v>2</v>
      </c>
      <c r="G50" s="21">
        <f t="shared" si="14"/>
        <v>15</v>
      </c>
      <c r="H50" s="21">
        <f t="shared" si="14"/>
        <v>7</v>
      </c>
      <c r="I50" s="21">
        <f t="shared" si="14"/>
        <v>4</v>
      </c>
      <c r="J50" s="21">
        <f t="shared" si="14"/>
        <v>4</v>
      </c>
      <c r="K50" s="21">
        <f t="shared" si="14"/>
        <v>19</v>
      </c>
      <c r="L50" s="21">
        <f>L42+L49</f>
        <v>85.5</v>
      </c>
      <c r="M50" s="21">
        <f t="shared" ref="M50" si="15">M42+M49</f>
        <v>136.5</v>
      </c>
      <c r="N50" s="30"/>
    </row>
    <row r="51" spans="1:14" ht="13.5" customHeight="1">
      <c r="A51" s="31" t="s">
        <v>57</v>
      </c>
      <c r="B51" s="3">
        <v>1</v>
      </c>
      <c r="C51" s="3">
        <v>2</v>
      </c>
      <c r="D51" s="3">
        <v>3</v>
      </c>
      <c r="E51" s="3">
        <v>4</v>
      </c>
      <c r="F51" s="3">
        <v>5</v>
      </c>
      <c r="G51" s="3">
        <v>6</v>
      </c>
      <c r="H51" s="3">
        <v>7</v>
      </c>
      <c r="I51" s="3">
        <v>8</v>
      </c>
      <c r="J51" s="3">
        <v>9</v>
      </c>
      <c r="K51" s="3">
        <v>10</v>
      </c>
      <c r="L51" s="3" t="s">
        <v>52</v>
      </c>
      <c r="M51" s="3" t="s">
        <v>54</v>
      </c>
      <c r="N51" s="32" t="s">
        <v>34</v>
      </c>
    </row>
    <row r="52" spans="1:14" ht="13.5" customHeight="1">
      <c r="A52" s="25" t="s">
        <v>35</v>
      </c>
      <c r="B52" s="1">
        <v>2.5</v>
      </c>
      <c r="C52" s="1">
        <v>1</v>
      </c>
      <c r="D52" s="1"/>
      <c r="E52" s="1"/>
      <c r="F52" s="1"/>
      <c r="G52" s="1"/>
      <c r="H52" s="1">
        <v>1.5</v>
      </c>
      <c r="I52" s="1"/>
      <c r="J52" s="1">
        <v>3</v>
      </c>
      <c r="K52" s="1">
        <v>3</v>
      </c>
      <c r="L52" s="1">
        <f>B52+C52+D52+E52+F52+G52+H52+I52+J52+K52</f>
        <v>11</v>
      </c>
      <c r="M52" s="1">
        <f>M44+L52</f>
        <v>28.5</v>
      </c>
      <c r="N52" s="26">
        <f>M52</f>
        <v>28.5</v>
      </c>
    </row>
    <row r="53" spans="1:14" ht="13.5" customHeight="1">
      <c r="A53" s="25" t="s">
        <v>36</v>
      </c>
      <c r="B53" s="1"/>
      <c r="C53" s="1">
        <v>3</v>
      </c>
      <c r="D53" s="1"/>
      <c r="E53" s="1"/>
      <c r="F53" s="1"/>
      <c r="G53" s="1"/>
      <c r="H53" s="1">
        <v>2</v>
      </c>
      <c r="I53" s="1">
        <v>1</v>
      </c>
      <c r="J53" s="1">
        <v>2</v>
      </c>
      <c r="K53" s="1">
        <v>3</v>
      </c>
      <c r="L53" s="1">
        <f>B53+C53+D53+E53+F53+G53+H53+I53+J53+K53</f>
        <v>11</v>
      </c>
      <c r="M53" s="1">
        <f>M45+L53</f>
        <v>28</v>
      </c>
      <c r="N53" s="26">
        <f>M53</f>
        <v>28</v>
      </c>
    </row>
    <row r="54" spans="1:14" ht="13.5" customHeight="1">
      <c r="A54" s="25" t="s">
        <v>37</v>
      </c>
      <c r="B54" s="1"/>
      <c r="C54" s="1"/>
      <c r="D54" s="1"/>
      <c r="E54" s="1"/>
      <c r="F54" s="1"/>
      <c r="G54" s="1">
        <v>4</v>
      </c>
      <c r="H54" s="1"/>
      <c r="I54" s="1"/>
      <c r="J54" s="1"/>
      <c r="K54" s="1">
        <v>3</v>
      </c>
      <c r="L54" s="1">
        <f>B54+C54+D54+E54+F54+G54+H54+I54+J54+K54</f>
        <v>7</v>
      </c>
      <c r="M54" s="1">
        <f>M46+L54</f>
        <v>25</v>
      </c>
      <c r="N54" s="26">
        <f>M54</f>
        <v>25</v>
      </c>
    </row>
    <row r="55" spans="1:14" ht="13.5" customHeight="1">
      <c r="A55" s="25" t="s">
        <v>38</v>
      </c>
      <c r="B55" s="1"/>
      <c r="C55" s="1">
        <v>1</v>
      </c>
      <c r="D55" s="1"/>
      <c r="E55" s="1">
        <v>2</v>
      </c>
      <c r="F55" s="1"/>
      <c r="G55" s="1"/>
      <c r="H55" s="1"/>
      <c r="I55" s="1"/>
      <c r="J55" s="1">
        <v>1</v>
      </c>
      <c r="K55" s="1">
        <v>3</v>
      </c>
      <c r="L55" s="1">
        <f>B55+C55+D55+E55+F55+G55+H55+I55+J55+K55</f>
        <v>7</v>
      </c>
      <c r="M55" s="1">
        <f>M47+L55</f>
        <v>24</v>
      </c>
      <c r="N55" s="26">
        <f>M55</f>
        <v>24</v>
      </c>
    </row>
    <row r="56" spans="1:14" ht="13.5" customHeight="1">
      <c r="A56" s="27" t="s">
        <v>39</v>
      </c>
      <c r="B56" s="6"/>
      <c r="C56" s="6">
        <v>1</v>
      </c>
      <c r="D56" s="6"/>
      <c r="E56" s="6"/>
      <c r="F56" s="6">
        <v>3</v>
      </c>
      <c r="G56" s="6">
        <v>2</v>
      </c>
      <c r="H56" s="6">
        <v>1</v>
      </c>
      <c r="I56" s="6">
        <v>2</v>
      </c>
      <c r="J56" s="6">
        <v>1</v>
      </c>
      <c r="K56" s="6">
        <v>3</v>
      </c>
      <c r="L56" s="6">
        <f>B56+C56+D56+E56+F56+G56+H56+I56+J56+K56</f>
        <v>13</v>
      </c>
      <c r="M56" s="6">
        <f>M48+L56</f>
        <v>29</v>
      </c>
      <c r="N56" s="26">
        <f>M56</f>
        <v>29</v>
      </c>
    </row>
    <row r="57" spans="1:14" ht="13.5" customHeight="1">
      <c r="A57" s="28" t="s">
        <v>72</v>
      </c>
      <c r="B57" s="1">
        <f>SUM(B52:B56)</f>
        <v>2.5</v>
      </c>
      <c r="C57" s="1">
        <f t="shared" ref="C57" si="16">SUM(C52:C56)</f>
        <v>6</v>
      </c>
      <c r="D57" s="1">
        <f t="shared" ref="D57" si="17">SUM(D52:D56)</f>
        <v>0</v>
      </c>
      <c r="E57" s="1">
        <f t="shared" ref="E57" si="18">SUM(E52:E56)</f>
        <v>2</v>
      </c>
      <c r="F57" s="1">
        <f t="shared" ref="F57" si="19">SUM(F52:F56)</f>
        <v>3</v>
      </c>
      <c r="G57" s="1">
        <f t="shared" ref="G57" si="20">SUM(G52:G56)</f>
        <v>6</v>
      </c>
      <c r="H57" s="1">
        <f t="shared" ref="H57" si="21">SUM(H52:H56)</f>
        <v>4.5</v>
      </c>
      <c r="I57" s="1">
        <f t="shared" ref="I57" si="22">SUM(I52:I56)</f>
        <v>3</v>
      </c>
      <c r="J57" s="1">
        <f t="shared" ref="J57" si="23">SUM(J52:J56)</f>
        <v>7</v>
      </c>
      <c r="K57" s="1">
        <f t="shared" ref="K57" si="24">SUM(K52:K56)</f>
        <v>15</v>
      </c>
      <c r="L57" s="1">
        <f>SUM(L52:L56)</f>
        <v>49</v>
      </c>
      <c r="M57" s="1">
        <f>SUM(M52:M56)</f>
        <v>134.5</v>
      </c>
      <c r="N57" s="26">
        <f>SUM(N52:N56)</f>
        <v>134.5</v>
      </c>
    </row>
    <row r="58" spans="1:14" ht="13.5" customHeight="1" thickBot="1">
      <c r="A58" s="29" t="s">
        <v>73</v>
      </c>
      <c r="B58" s="21">
        <f>B50+B57</f>
        <v>10</v>
      </c>
      <c r="C58" s="21">
        <f t="shared" ref="C58:K58" si="25">C50+C57</f>
        <v>18</v>
      </c>
      <c r="D58" s="21">
        <f t="shared" si="25"/>
        <v>11</v>
      </c>
      <c r="E58" s="21">
        <f t="shared" si="25"/>
        <v>6</v>
      </c>
      <c r="F58" s="21">
        <f t="shared" si="25"/>
        <v>5</v>
      </c>
      <c r="G58" s="21">
        <f t="shared" si="25"/>
        <v>21</v>
      </c>
      <c r="H58" s="21">
        <f t="shared" si="25"/>
        <v>11.5</v>
      </c>
      <c r="I58" s="21">
        <f t="shared" si="25"/>
        <v>7</v>
      </c>
      <c r="J58" s="21">
        <f t="shared" si="25"/>
        <v>11</v>
      </c>
      <c r="K58" s="21">
        <f t="shared" si="25"/>
        <v>34</v>
      </c>
      <c r="L58" s="21">
        <f>L50+L57</f>
        <v>134.5</v>
      </c>
      <c r="M58" s="21">
        <f>M50+M57</f>
        <v>271</v>
      </c>
      <c r="N58" s="30"/>
    </row>
    <row r="59" spans="1:14" ht="13.5" customHeight="1">
      <c r="A59" s="31" t="s">
        <v>59</v>
      </c>
      <c r="B59" s="3">
        <v>1</v>
      </c>
      <c r="C59" s="3">
        <v>2</v>
      </c>
      <c r="D59" s="3">
        <v>3</v>
      </c>
      <c r="E59" s="3">
        <v>4</v>
      </c>
      <c r="F59" s="3">
        <v>5</v>
      </c>
      <c r="G59" s="3">
        <v>6</v>
      </c>
      <c r="H59" s="3">
        <v>7</v>
      </c>
      <c r="I59" s="3">
        <v>8</v>
      </c>
      <c r="J59" s="3">
        <v>9</v>
      </c>
      <c r="K59" s="3">
        <v>10</v>
      </c>
      <c r="L59" s="3" t="s">
        <v>53</v>
      </c>
      <c r="M59" s="3" t="s">
        <v>54</v>
      </c>
      <c r="N59" s="32" t="s">
        <v>34</v>
      </c>
    </row>
    <row r="60" spans="1:14" ht="13.5" customHeight="1">
      <c r="A60" s="25" t="s">
        <v>35</v>
      </c>
      <c r="B60" s="1">
        <v>4</v>
      </c>
      <c r="C60" s="1">
        <v>2</v>
      </c>
      <c r="D60" s="1">
        <v>1</v>
      </c>
      <c r="E60" s="1"/>
      <c r="F60" s="1"/>
      <c r="G60" s="1">
        <v>1</v>
      </c>
      <c r="H60" s="1"/>
      <c r="I60" s="1"/>
      <c r="J60" s="1">
        <v>1</v>
      </c>
      <c r="K60" s="1">
        <v>2</v>
      </c>
      <c r="L60" s="1">
        <f>B60+C60+D60+E60+F60+G60+H60+I60+J60+K60</f>
        <v>11</v>
      </c>
      <c r="M60" s="1">
        <f>M52+L60</f>
        <v>39.5</v>
      </c>
      <c r="N60" s="26">
        <f>M60</f>
        <v>39.5</v>
      </c>
    </row>
    <row r="61" spans="1:14" ht="13.5" customHeight="1">
      <c r="A61" s="25" t="s">
        <v>36</v>
      </c>
      <c r="B61" s="1"/>
      <c r="C61" s="1">
        <v>2</v>
      </c>
      <c r="D61" s="1">
        <v>2</v>
      </c>
      <c r="E61" s="1"/>
      <c r="F61" s="1"/>
      <c r="G61" s="1"/>
      <c r="H61" s="1">
        <v>2</v>
      </c>
      <c r="I61" s="1"/>
      <c r="J61" s="1">
        <v>1</v>
      </c>
      <c r="K61" s="1"/>
      <c r="L61" s="1">
        <f>B61+C61+D61+E61+F61+G61+H61+I61+J61+K61</f>
        <v>7</v>
      </c>
      <c r="M61" s="1">
        <f>M53+L61</f>
        <v>35</v>
      </c>
      <c r="N61" s="26">
        <f>M61</f>
        <v>35</v>
      </c>
    </row>
    <row r="62" spans="1:14" ht="13.5" customHeight="1">
      <c r="A62" s="25" t="s">
        <v>37</v>
      </c>
      <c r="B62" s="1"/>
      <c r="C62" s="1">
        <v>2</v>
      </c>
      <c r="D62" s="1"/>
      <c r="E62" s="1"/>
      <c r="F62" s="1">
        <v>1</v>
      </c>
      <c r="G62" s="1">
        <v>2</v>
      </c>
      <c r="H62" s="1"/>
      <c r="I62" s="1"/>
      <c r="J62" s="1"/>
      <c r="K62" s="1">
        <v>2</v>
      </c>
      <c r="L62" s="1">
        <f>B62+C62+D62+E62+F62+G62+H62+I62+J62+K62</f>
        <v>7</v>
      </c>
      <c r="M62" s="1">
        <f>M54+L62</f>
        <v>32</v>
      </c>
      <c r="N62" s="26">
        <f>M62</f>
        <v>32</v>
      </c>
    </row>
    <row r="63" spans="1:14" ht="13.5" customHeight="1">
      <c r="A63" s="25" t="s">
        <v>38</v>
      </c>
      <c r="B63" s="1"/>
      <c r="C63" s="1">
        <v>2</v>
      </c>
      <c r="D63" s="1">
        <v>3</v>
      </c>
      <c r="E63" s="1">
        <v>1</v>
      </c>
      <c r="F63" s="1"/>
      <c r="G63" s="1"/>
      <c r="H63" s="1">
        <v>3</v>
      </c>
      <c r="I63" s="1"/>
      <c r="J63" s="1">
        <v>4</v>
      </c>
      <c r="K63" s="1"/>
      <c r="L63" s="1">
        <f>B63+C63+D63+E63+F63+G63+H63+I63+J63+K63</f>
        <v>13</v>
      </c>
      <c r="M63" s="1">
        <f>M55+L63</f>
        <v>37</v>
      </c>
      <c r="N63" s="26">
        <f>M63</f>
        <v>37</v>
      </c>
    </row>
    <row r="64" spans="1:14" ht="13.5" customHeight="1">
      <c r="A64" s="25" t="s">
        <v>39</v>
      </c>
      <c r="B64" s="1"/>
      <c r="C64" s="1"/>
      <c r="D64" s="1"/>
      <c r="E64" s="1"/>
      <c r="F64" s="1"/>
      <c r="G64" s="1">
        <v>1</v>
      </c>
      <c r="H64" s="1">
        <v>5</v>
      </c>
      <c r="I64" s="1">
        <v>2</v>
      </c>
      <c r="J64" s="1">
        <v>11</v>
      </c>
      <c r="K64" s="1">
        <v>4</v>
      </c>
      <c r="L64" s="1">
        <f>B64+C64+D64+E64+F64+G64+H64+I64+J64+K64</f>
        <v>23</v>
      </c>
      <c r="M64" s="1">
        <f>M56+L64</f>
        <v>52</v>
      </c>
      <c r="N64" s="26">
        <f>M64</f>
        <v>52</v>
      </c>
    </row>
    <row r="65" spans="1:14" ht="13.5" customHeight="1">
      <c r="A65" s="28" t="s">
        <v>72</v>
      </c>
      <c r="B65" s="1">
        <f>SUM(B60:B64)</f>
        <v>4</v>
      </c>
      <c r="C65" s="1">
        <f t="shared" ref="C65" si="26">SUM(C60:C64)</f>
        <v>8</v>
      </c>
      <c r="D65" s="1">
        <f t="shared" ref="D65" si="27">SUM(D60:D64)</f>
        <v>6</v>
      </c>
      <c r="E65" s="1">
        <f t="shared" ref="E65" si="28">SUM(E60:E64)</f>
        <v>1</v>
      </c>
      <c r="F65" s="1">
        <f t="shared" ref="F65" si="29">SUM(F60:F64)</f>
        <v>1</v>
      </c>
      <c r="G65" s="1">
        <f t="shared" ref="G65" si="30">SUM(G60:G64)</f>
        <v>4</v>
      </c>
      <c r="H65" s="1">
        <f t="shared" ref="H65" si="31">SUM(H60:H64)</f>
        <v>10</v>
      </c>
      <c r="I65" s="1">
        <f t="shared" ref="I65" si="32">SUM(I60:I64)</f>
        <v>2</v>
      </c>
      <c r="J65" s="1">
        <f t="shared" ref="J65" si="33">SUM(J60:J64)</f>
        <v>17</v>
      </c>
      <c r="K65" s="1">
        <f t="shared" ref="K65" si="34">SUM(K60:K64)</f>
        <v>8</v>
      </c>
      <c r="L65" s="1">
        <f>SUM(L60:L64)</f>
        <v>61</v>
      </c>
      <c r="M65" s="1">
        <f>SUM(M60:M64)</f>
        <v>195.5</v>
      </c>
      <c r="N65" s="26">
        <f>SUM(N60:N64)</f>
        <v>195.5</v>
      </c>
    </row>
    <row r="66" spans="1:14" ht="13.5" customHeight="1" thickBot="1">
      <c r="A66" s="29" t="s">
        <v>73</v>
      </c>
      <c r="B66" s="21">
        <f>B58+B65</f>
        <v>14</v>
      </c>
      <c r="C66" s="21">
        <f t="shared" ref="C66:K66" si="35">C58+C65</f>
        <v>26</v>
      </c>
      <c r="D66" s="21">
        <f t="shared" si="35"/>
        <v>17</v>
      </c>
      <c r="E66" s="21">
        <f t="shared" si="35"/>
        <v>7</v>
      </c>
      <c r="F66" s="21">
        <f t="shared" si="35"/>
        <v>6</v>
      </c>
      <c r="G66" s="21">
        <f t="shared" si="35"/>
        <v>25</v>
      </c>
      <c r="H66" s="21">
        <f t="shared" si="35"/>
        <v>21.5</v>
      </c>
      <c r="I66" s="21">
        <f t="shared" si="35"/>
        <v>9</v>
      </c>
      <c r="J66" s="21">
        <f t="shared" si="35"/>
        <v>28</v>
      </c>
      <c r="K66" s="21">
        <f t="shared" si="35"/>
        <v>42</v>
      </c>
      <c r="L66" s="21">
        <f>L58+L65</f>
        <v>195.5</v>
      </c>
      <c r="M66" s="21">
        <f>M58+M65</f>
        <v>466.5</v>
      </c>
      <c r="N66" s="30"/>
    </row>
    <row r="67" spans="1:14" ht="13.5" customHeight="1">
      <c r="A67" s="31" t="s">
        <v>63</v>
      </c>
      <c r="B67" s="3">
        <v>1</v>
      </c>
      <c r="C67" s="3">
        <v>2</v>
      </c>
      <c r="D67" s="3">
        <v>3</v>
      </c>
      <c r="E67" s="3">
        <v>4</v>
      </c>
      <c r="F67" s="3">
        <v>5</v>
      </c>
      <c r="G67" s="3">
        <v>6</v>
      </c>
      <c r="H67" s="3">
        <v>7</v>
      </c>
      <c r="I67" s="3">
        <v>8</v>
      </c>
      <c r="J67" s="3">
        <v>9</v>
      </c>
      <c r="K67" s="3">
        <v>10</v>
      </c>
      <c r="L67" s="3" t="s">
        <v>50</v>
      </c>
      <c r="M67" s="3" t="s">
        <v>64</v>
      </c>
      <c r="N67" s="32" t="s">
        <v>34</v>
      </c>
    </row>
    <row r="68" spans="1:14" ht="13.5" customHeight="1">
      <c r="A68" s="25" t="s">
        <v>35</v>
      </c>
      <c r="B68" s="1">
        <v>2</v>
      </c>
      <c r="C68" s="1">
        <v>0.5</v>
      </c>
      <c r="D68" s="1"/>
      <c r="E68" s="1"/>
      <c r="F68" s="1"/>
      <c r="G68" s="1"/>
      <c r="H68" s="1"/>
      <c r="I68" s="1">
        <v>1</v>
      </c>
      <c r="J68" s="1">
        <v>1</v>
      </c>
      <c r="K68" s="1">
        <v>3</v>
      </c>
      <c r="L68" s="1">
        <f>B68+C68+D68+E68+F68+G68+H68+I68+J68+K68</f>
        <v>7.5</v>
      </c>
      <c r="M68" s="1">
        <f>L68</f>
        <v>7.5</v>
      </c>
      <c r="N68" s="26">
        <f>N60+L68</f>
        <v>47</v>
      </c>
    </row>
    <row r="69" spans="1:14" ht="13.5" customHeight="1">
      <c r="A69" s="25" t="s">
        <v>36</v>
      </c>
      <c r="B69" s="1"/>
      <c r="C69" s="1"/>
      <c r="D69" s="1"/>
      <c r="E69" s="1"/>
      <c r="F69" s="1"/>
      <c r="G69" s="1">
        <v>1</v>
      </c>
      <c r="H69" s="1">
        <v>2</v>
      </c>
      <c r="I69" s="1">
        <v>1</v>
      </c>
      <c r="J69" s="1"/>
      <c r="K69" s="1">
        <v>3</v>
      </c>
      <c r="L69" s="1">
        <f>B69+C69+D69+E69+F69+G69+H69+I69+J69+K69</f>
        <v>7</v>
      </c>
      <c r="M69" s="1">
        <f>L69</f>
        <v>7</v>
      </c>
      <c r="N69" s="26">
        <f>N61+L69</f>
        <v>42</v>
      </c>
    </row>
    <row r="70" spans="1:14" ht="13.5" customHeight="1">
      <c r="A70" s="25" t="s">
        <v>37</v>
      </c>
      <c r="B70" s="1"/>
      <c r="C70" s="1"/>
      <c r="D70" s="1"/>
      <c r="E70" s="1"/>
      <c r="F70" s="1"/>
      <c r="G70" s="1">
        <v>2</v>
      </c>
      <c r="H70" s="1"/>
      <c r="I70" s="1"/>
      <c r="J70" s="1">
        <v>4</v>
      </c>
      <c r="K70" s="1">
        <v>3</v>
      </c>
      <c r="L70" s="1">
        <f>B70+C70+D70+E70+F70+G70+H70+I70+J70+K70</f>
        <v>9</v>
      </c>
      <c r="M70" s="1">
        <f>L70</f>
        <v>9</v>
      </c>
      <c r="N70" s="26">
        <f>N62+L70</f>
        <v>41</v>
      </c>
    </row>
    <row r="71" spans="1:14" ht="13.5" customHeight="1">
      <c r="A71" s="25" t="s">
        <v>38</v>
      </c>
      <c r="B71" s="1"/>
      <c r="C71" s="1"/>
      <c r="D71" s="1"/>
      <c r="E71" s="1">
        <v>2</v>
      </c>
      <c r="F71" s="1"/>
      <c r="G71" s="1"/>
      <c r="H71" s="1"/>
      <c r="I71" s="1"/>
      <c r="J71" s="1"/>
      <c r="K71" s="1">
        <v>2</v>
      </c>
      <c r="L71" s="1">
        <f>B71+C71+D71+E71+F71+G71+H71+I71+J71+K71</f>
        <v>4</v>
      </c>
      <c r="M71" s="1">
        <f>L71</f>
        <v>4</v>
      </c>
      <c r="N71" s="26">
        <f>N63+L71</f>
        <v>41</v>
      </c>
    </row>
    <row r="72" spans="1:14" ht="13.5" customHeight="1">
      <c r="A72" s="25" t="s">
        <v>39</v>
      </c>
      <c r="B72" s="1"/>
      <c r="C72" s="1"/>
      <c r="D72" s="1"/>
      <c r="E72" s="1"/>
      <c r="F72" s="1"/>
      <c r="G72" s="1">
        <v>2</v>
      </c>
      <c r="H72" s="1">
        <v>4</v>
      </c>
      <c r="I72" s="1">
        <v>4</v>
      </c>
      <c r="J72" s="1">
        <v>11</v>
      </c>
      <c r="K72" s="1">
        <v>4</v>
      </c>
      <c r="L72" s="1">
        <f>B72+C72+D72+E72+F72+G72+H72+I72+J72+K72</f>
        <v>25</v>
      </c>
      <c r="M72" s="1">
        <f>L72</f>
        <v>25</v>
      </c>
      <c r="N72" s="26">
        <f>N64+L72</f>
        <v>77</v>
      </c>
    </row>
    <row r="73" spans="1:14" ht="13.5" customHeight="1">
      <c r="A73" s="28" t="s">
        <v>72</v>
      </c>
      <c r="B73" s="1">
        <f>SUM(B68:B72)</f>
        <v>2</v>
      </c>
      <c r="C73" s="1">
        <f t="shared" ref="C73" si="36">SUM(C68:C72)</f>
        <v>0.5</v>
      </c>
      <c r="D73" s="1">
        <f t="shared" ref="D73" si="37">SUM(D68:D72)</f>
        <v>0</v>
      </c>
      <c r="E73" s="1">
        <f t="shared" ref="E73" si="38">SUM(E68:E72)</f>
        <v>2</v>
      </c>
      <c r="F73" s="1">
        <f t="shared" ref="F73" si="39">SUM(F68:F72)</f>
        <v>0</v>
      </c>
      <c r="G73" s="1">
        <f t="shared" ref="G73" si="40">SUM(G68:G72)</f>
        <v>5</v>
      </c>
      <c r="H73" s="1">
        <f t="shared" ref="H73" si="41">SUM(H68:H72)</f>
        <v>6</v>
      </c>
      <c r="I73" s="1">
        <f t="shared" ref="I73" si="42">SUM(I68:I72)</f>
        <v>6</v>
      </c>
      <c r="J73" s="1">
        <f t="shared" ref="J73" si="43">SUM(J68:J72)</f>
        <v>16</v>
      </c>
      <c r="K73" s="1">
        <f t="shared" ref="K73" si="44">SUM(K68:K72)</f>
        <v>15</v>
      </c>
      <c r="L73" s="1">
        <f>SUM(L68:L72)</f>
        <v>52.5</v>
      </c>
      <c r="M73" s="1">
        <f>SUM(M68:M72)</f>
        <v>52.5</v>
      </c>
      <c r="N73" s="26">
        <f>SUM(N68:N72)</f>
        <v>248</v>
      </c>
    </row>
    <row r="74" spans="1:14" ht="13.5" customHeight="1" thickBot="1">
      <c r="A74" s="29" t="s">
        <v>73</v>
      </c>
      <c r="B74" s="21">
        <f>B73</f>
        <v>2</v>
      </c>
      <c r="C74" s="21">
        <f t="shared" ref="C74:K74" si="45">C73</f>
        <v>0.5</v>
      </c>
      <c r="D74" s="21">
        <f t="shared" si="45"/>
        <v>0</v>
      </c>
      <c r="E74" s="21">
        <f t="shared" si="45"/>
        <v>2</v>
      </c>
      <c r="F74" s="21">
        <f t="shared" si="45"/>
        <v>0</v>
      </c>
      <c r="G74" s="21">
        <f t="shared" si="45"/>
        <v>5</v>
      </c>
      <c r="H74" s="21">
        <f t="shared" si="45"/>
        <v>6</v>
      </c>
      <c r="I74" s="21">
        <f t="shared" si="45"/>
        <v>6</v>
      </c>
      <c r="J74" s="21">
        <f t="shared" si="45"/>
        <v>16</v>
      </c>
      <c r="K74" s="21">
        <f t="shared" si="45"/>
        <v>15</v>
      </c>
      <c r="L74" s="21">
        <f>L73</f>
        <v>52.5</v>
      </c>
      <c r="M74" s="21">
        <f>M73</f>
        <v>52.5</v>
      </c>
      <c r="N74" s="30"/>
    </row>
    <row r="75" spans="1:14" ht="13.5" customHeight="1">
      <c r="A75" s="31" t="s">
        <v>66</v>
      </c>
      <c r="B75" s="3">
        <v>1</v>
      </c>
      <c r="C75" s="3">
        <v>2</v>
      </c>
      <c r="D75" s="3">
        <v>3</v>
      </c>
      <c r="E75" s="3">
        <v>4</v>
      </c>
      <c r="F75" s="3">
        <v>5</v>
      </c>
      <c r="G75" s="3">
        <v>6</v>
      </c>
      <c r="H75" s="3">
        <v>7</v>
      </c>
      <c r="I75" s="3">
        <v>8</v>
      </c>
      <c r="J75" s="3">
        <v>9</v>
      </c>
      <c r="K75" s="3">
        <v>10</v>
      </c>
      <c r="L75" s="3" t="s">
        <v>51</v>
      </c>
      <c r="M75" s="3" t="s">
        <v>64</v>
      </c>
      <c r="N75" s="32" t="s">
        <v>34</v>
      </c>
    </row>
    <row r="76" spans="1:14" ht="13.5" customHeight="1">
      <c r="A76" s="25" t="s">
        <v>35</v>
      </c>
      <c r="B76" s="1">
        <v>3</v>
      </c>
      <c r="C76" s="1"/>
      <c r="D76" s="1"/>
      <c r="E76" s="1"/>
      <c r="F76" s="1"/>
      <c r="G76" s="1">
        <v>1</v>
      </c>
      <c r="H76" s="1">
        <v>0.5</v>
      </c>
      <c r="I76" s="1">
        <v>3</v>
      </c>
      <c r="J76" s="1">
        <v>6</v>
      </c>
      <c r="K76" s="1">
        <v>1</v>
      </c>
      <c r="L76" s="1">
        <f>B76+C76+D76+E76+F76+G76+H76+I76+J76+K76</f>
        <v>14.5</v>
      </c>
      <c r="M76" s="1">
        <f t="shared" ref="M76:M81" si="46">L76+M68</f>
        <v>22</v>
      </c>
      <c r="N76" s="26">
        <f>N68+L76</f>
        <v>61.5</v>
      </c>
    </row>
    <row r="77" spans="1:14" ht="13.5" customHeight="1">
      <c r="A77" s="25" t="s">
        <v>36</v>
      </c>
      <c r="B77" s="1"/>
      <c r="C77" s="1"/>
      <c r="D77" s="1">
        <v>2</v>
      </c>
      <c r="E77" s="1"/>
      <c r="F77" s="1"/>
      <c r="G77" s="1"/>
      <c r="H77" s="1">
        <v>4</v>
      </c>
      <c r="I77" s="1">
        <v>3</v>
      </c>
      <c r="J77" s="1">
        <v>2</v>
      </c>
      <c r="K77" s="1">
        <v>2</v>
      </c>
      <c r="L77" s="1">
        <f>B77+C77+D77+E77+F77+G77+H77+I77+J77+K77</f>
        <v>13</v>
      </c>
      <c r="M77" s="1">
        <f t="shared" si="46"/>
        <v>20</v>
      </c>
      <c r="N77" s="26">
        <f>N69+L77</f>
        <v>55</v>
      </c>
    </row>
    <row r="78" spans="1:14" ht="13.5" customHeight="1">
      <c r="A78" s="25" t="s">
        <v>37</v>
      </c>
      <c r="B78" s="1"/>
      <c r="C78" s="1"/>
      <c r="D78" s="1"/>
      <c r="E78" s="1"/>
      <c r="F78" s="1"/>
      <c r="G78" s="1">
        <v>1</v>
      </c>
      <c r="H78" s="1"/>
      <c r="I78" s="1">
        <v>1</v>
      </c>
      <c r="J78" s="1">
        <v>1</v>
      </c>
      <c r="K78" s="1">
        <v>2</v>
      </c>
      <c r="L78" s="1">
        <f>B78+C78+D78+E78+F78+G78+H78+I78+J78+K78</f>
        <v>5</v>
      </c>
      <c r="M78" s="1">
        <f t="shared" si="46"/>
        <v>14</v>
      </c>
      <c r="N78" s="26">
        <f>N70+L78</f>
        <v>46</v>
      </c>
    </row>
    <row r="79" spans="1:14" ht="13.5" customHeight="1">
      <c r="A79" s="25" t="s">
        <v>38</v>
      </c>
      <c r="B79" s="1"/>
      <c r="C79" s="1"/>
      <c r="D79" s="1"/>
      <c r="E79" s="1">
        <v>2</v>
      </c>
      <c r="F79" s="1"/>
      <c r="G79" s="1"/>
      <c r="H79" s="1"/>
      <c r="I79" s="1"/>
      <c r="J79" s="1"/>
      <c r="K79" s="1">
        <v>2</v>
      </c>
      <c r="L79" s="1">
        <f>B79+C79+D79+E79+F79+G79+H79+I79+J79+K79</f>
        <v>4</v>
      </c>
      <c r="M79" s="1">
        <f t="shared" si="46"/>
        <v>8</v>
      </c>
      <c r="N79" s="26">
        <f>N71+L79</f>
        <v>45</v>
      </c>
    </row>
    <row r="80" spans="1:14" ht="13.5" customHeight="1">
      <c r="A80" s="25" t="s">
        <v>39</v>
      </c>
      <c r="B80" s="1"/>
      <c r="C80" s="1"/>
      <c r="D80" s="1"/>
      <c r="E80" s="1"/>
      <c r="F80" s="1"/>
      <c r="G80" s="1">
        <v>2</v>
      </c>
      <c r="H80" s="1">
        <v>2</v>
      </c>
      <c r="I80" s="1">
        <v>2</v>
      </c>
      <c r="J80" s="1">
        <v>2</v>
      </c>
      <c r="K80" s="1">
        <v>2</v>
      </c>
      <c r="L80" s="1">
        <f>B80+C80+D80+E80+F80+G80+H80+I80+J80+K80</f>
        <v>10</v>
      </c>
      <c r="M80" s="1">
        <f t="shared" si="46"/>
        <v>35</v>
      </c>
      <c r="N80" s="26">
        <f>N72+L80</f>
        <v>87</v>
      </c>
    </row>
    <row r="81" spans="1:14" ht="13.5" customHeight="1">
      <c r="A81" s="28" t="s">
        <v>72</v>
      </c>
      <c r="B81" s="1">
        <f>SUM(B76:B80)</f>
        <v>3</v>
      </c>
      <c r="C81" s="1">
        <f t="shared" ref="C81" si="47">SUM(C76:C80)</f>
        <v>0</v>
      </c>
      <c r="D81" s="1">
        <f t="shared" ref="D81" si="48">SUM(D76:D80)</f>
        <v>2</v>
      </c>
      <c r="E81" s="1">
        <f t="shared" ref="E81" si="49">SUM(E76:E80)</f>
        <v>2</v>
      </c>
      <c r="F81" s="1">
        <f t="shared" ref="F81" si="50">SUM(F76:F80)</f>
        <v>0</v>
      </c>
      <c r="G81" s="1">
        <f t="shared" ref="G81" si="51">SUM(G76:G80)</f>
        <v>4</v>
      </c>
      <c r="H81" s="1">
        <f t="shared" ref="H81" si="52">SUM(H76:H80)</f>
        <v>6.5</v>
      </c>
      <c r="I81" s="1">
        <f t="shared" ref="I81" si="53">SUM(I76:I80)</f>
        <v>9</v>
      </c>
      <c r="J81" s="1">
        <f t="shared" ref="J81" si="54">SUM(J76:J80)</f>
        <v>11</v>
      </c>
      <c r="K81" s="1">
        <f t="shared" ref="K81" si="55">SUM(K76:K80)</f>
        <v>9</v>
      </c>
      <c r="L81" s="1">
        <f>L76+L77+L78+L79+L80</f>
        <v>46.5</v>
      </c>
      <c r="M81" s="1">
        <f t="shared" si="46"/>
        <v>99</v>
      </c>
      <c r="N81" s="26">
        <f>SUM(N76:N80)</f>
        <v>294.5</v>
      </c>
    </row>
    <row r="82" spans="1:14" ht="13.5" customHeight="1" thickBot="1">
      <c r="A82" s="29" t="s">
        <v>73</v>
      </c>
      <c r="B82" s="21">
        <f>B74+B81</f>
        <v>5</v>
      </c>
      <c r="C82" s="21">
        <f t="shared" ref="C82:K82" si="56">C74+C81</f>
        <v>0.5</v>
      </c>
      <c r="D82" s="21">
        <f t="shared" si="56"/>
        <v>2</v>
      </c>
      <c r="E82" s="21">
        <f t="shared" si="56"/>
        <v>4</v>
      </c>
      <c r="F82" s="21">
        <f t="shared" si="56"/>
        <v>0</v>
      </c>
      <c r="G82" s="21">
        <f t="shared" si="56"/>
        <v>9</v>
      </c>
      <c r="H82" s="21">
        <f t="shared" si="56"/>
        <v>12.5</v>
      </c>
      <c r="I82" s="21">
        <f t="shared" si="56"/>
        <v>15</v>
      </c>
      <c r="J82" s="21">
        <f t="shared" si="56"/>
        <v>27</v>
      </c>
      <c r="K82" s="21">
        <f t="shared" si="56"/>
        <v>24</v>
      </c>
      <c r="L82" s="21">
        <f>L74+L81</f>
        <v>99</v>
      </c>
      <c r="M82" s="21">
        <f>M74+M81</f>
        <v>151.5</v>
      </c>
      <c r="N82" s="30"/>
    </row>
    <row r="83" spans="1:14" ht="13.5" customHeight="1">
      <c r="A83" s="31" t="s">
        <v>67</v>
      </c>
      <c r="B83" s="3">
        <v>1</v>
      </c>
      <c r="C83" s="3">
        <v>2</v>
      </c>
      <c r="D83" s="3">
        <v>3</v>
      </c>
      <c r="E83" s="3">
        <v>4</v>
      </c>
      <c r="F83" s="3">
        <v>5</v>
      </c>
      <c r="G83" s="3">
        <v>6</v>
      </c>
      <c r="H83" s="3">
        <v>7</v>
      </c>
      <c r="I83" s="3">
        <v>8</v>
      </c>
      <c r="J83" s="3">
        <v>9</v>
      </c>
      <c r="K83" s="3">
        <v>10</v>
      </c>
      <c r="L83" s="3" t="s">
        <v>52</v>
      </c>
      <c r="M83" s="3" t="s">
        <v>64</v>
      </c>
      <c r="N83" s="32" t="s">
        <v>34</v>
      </c>
    </row>
    <row r="84" spans="1:14" ht="13.5" customHeight="1">
      <c r="A84" s="25" t="s">
        <v>35</v>
      </c>
      <c r="B84" s="1">
        <v>1</v>
      </c>
      <c r="C84" s="1"/>
      <c r="D84" s="1"/>
      <c r="E84" s="1"/>
      <c r="F84" s="1"/>
      <c r="G84" s="1"/>
      <c r="H84" s="1"/>
      <c r="I84" s="1">
        <v>1</v>
      </c>
      <c r="J84" s="1">
        <v>6</v>
      </c>
      <c r="K84" s="1">
        <v>2</v>
      </c>
      <c r="L84" s="1">
        <f>B84+C84+D84+E84+F84+G84+H84+I84+J84+K84</f>
        <v>10</v>
      </c>
      <c r="M84" s="1">
        <f t="shared" ref="M84:M89" si="57">L84+M76</f>
        <v>32</v>
      </c>
      <c r="N84" s="26">
        <f>N76+L84</f>
        <v>71.5</v>
      </c>
    </row>
    <row r="85" spans="1:14" ht="13.5" customHeight="1">
      <c r="A85" s="25" t="s">
        <v>36</v>
      </c>
      <c r="B85" s="1"/>
      <c r="C85" s="1"/>
      <c r="D85" s="1"/>
      <c r="E85" s="1"/>
      <c r="F85" s="1"/>
      <c r="G85" s="1"/>
      <c r="H85" s="1">
        <v>3</v>
      </c>
      <c r="I85" s="1">
        <v>1</v>
      </c>
      <c r="J85" s="1">
        <v>1</v>
      </c>
      <c r="K85" s="1">
        <v>2</v>
      </c>
      <c r="L85" s="1">
        <f>B85+C85+D85+E85+F85+G85+H85+I85+J85+K85</f>
        <v>7</v>
      </c>
      <c r="M85" s="1">
        <f t="shared" si="57"/>
        <v>27</v>
      </c>
      <c r="N85" s="26">
        <f>N77+L85</f>
        <v>62</v>
      </c>
    </row>
    <row r="86" spans="1:14" ht="13.5" customHeight="1">
      <c r="A86" s="25" t="s">
        <v>37</v>
      </c>
      <c r="B86" s="1"/>
      <c r="C86" s="1"/>
      <c r="D86" s="1"/>
      <c r="E86" s="1"/>
      <c r="F86" s="1"/>
      <c r="G86" s="1">
        <v>1</v>
      </c>
      <c r="H86" s="1"/>
      <c r="I86" s="1"/>
      <c r="J86" s="1"/>
      <c r="K86" s="1">
        <v>2</v>
      </c>
      <c r="L86" s="1">
        <f>B86+C86+D86+E86+F86+G86+H86+I86+J86+K86</f>
        <v>3</v>
      </c>
      <c r="M86" s="1">
        <f t="shared" si="57"/>
        <v>17</v>
      </c>
      <c r="N86" s="26">
        <f>N78+L86</f>
        <v>49</v>
      </c>
    </row>
    <row r="87" spans="1:14" ht="13.5" customHeight="1">
      <c r="A87" s="25" t="s">
        <v>38</v>
      </c>
      <c r="B87" s="1"/>
      <c r="C87" s="1"/>
      <c r="D87" s="1"/>
      <c r="E87" s="1">
        <v>1</v>
      </c>
      <c r="F87" s="1"/>
      <c r="G87" s="1"/>
      <c r="H87" s="1">
        <v>2</v>
      </c>
      <c r="I87" s="1"/>
      <c r="J87" s="1"/>
      <c r="K87" s="1">
        <v>1</v>
      </c>
      <c r="L87" s="1">
        <f>B87+C87+D87+E87+F87+G87+H87+I87+J87+K87</f>
        <v>4</v>
      </c>
      <c r="M87" s="1">
        <f t="shared" si="57"/>
        <v>12</v>
      </c>
      <c r="N87" s="26">
        <f>N79+L87</f>
        <v>49</v>
      </c>
    </row>
    <row r="88" spans="1:14" ht="13.5" customHeight="1">
      <c r="A88" s="25" t="s">
        <v>39</v>
      </c>
      <c r="B88" s="1"/>
      <c r="C88" s="1"/>
      <c r="D88" s="1"/>
      <c r="E88" s="1"/>
      <c r="F88" s="1"/>
      <c r="G88" s="1"/>
      <c r="H88" s="1">
        <v>1</v>
      </c>
      <c r="I88" s="1">
        <v>1</v>
      </c>
      <c r="J88" s="1">
        <v>1</v>
      </c>
      <c r="K88" s="1">
        <v>2</v>
      </c>
      <c r="L88" s="1">
        <f>B88+C88+D88+E88+F88+G88+H88+I88+J88+K88</f>
        <v>5</v>
      </c>
      <c r="M88" s="1">
        <f t="shared" si="57"/>
        <v>40</v>
      </c>
      <c r="N88" s="26">
        <f>N80+L88</f>
        <v>92</v>
      </c>
    </row>
    <row r="89" spans="1:14" ht="13.5" customHeight="1">
      <c r="A89" s="28" t="s">
        <v>72</v>
      </c>
      <c r="B89" s="1">
        <f>SUM(B84:B88)</f>
        <v>1</v>
      </c>
      <c r="C89" s="1">
        <f t="shared" ref="C89" si="58">SUM(C84:C88)</f>
        <v>0</v>
      </c>
      <c r="D89" s="1">
        <f t="shared" ref="D89" si="59">SUM(D84:D88)</f>
        <v>0</v>
      </c>
      <c r="E89" s="1">
        <f t="shared" ref="E89" si="60">SUM(E84:E88)</f>
        <v>1</v>
      </c>
      <c r="F89" s="1">
        <f t="shared" ref="F89" si="61">SUM(F84:F88)</f>
        <v>0</v>
      </c>
      <c r="G89" s="1">
        <f t="shared" ref="G89" si="62">SUM(G84:G88)</f>
        <v>1</v>
      </c>
      <c r="H89" s="1">
        <f t="shared" ref="H89" si="63">SUM(H84:H88)</f>
        <v>6</v>
      </c>
      <c r="I89" s="1">
        <f t="shared" ref="I89" si="64">SUM(I84:I88)</f>
        <v>3</v>
      </c>
      <c r="J89" s="1">
        <f t="shared" ref="J89" si="65">SUM(J84:J88)</f>
        <v>8</v>
      </c>
      <c r="K89" s="1">
        <f t="shared" ref="K89" si="66">SUM(K84:K88)</f>
        <v>9</v>
      </c>
      <c r="L89" s="1">
        <f>L84+L85+L86+L87+L88</f>
        <v>29</v>
      </c>
      <c r="M89" s="1">
        <f t="shared" si="57"/>
        <v>128</v>
      </c>
      <c r="N89" s="26">
        <f>SUM(N84:N88)</f>
        <v>323.5</v>
      </c>
    </row>
    <row r="90" spans="1:14" ht="13.5" customHeight="1" thickBot="1">
      <c r="A90" s="29" t="s">
        <v>73</v>
      </c>
      <c r="B90" s="21">
        <f>B82+B89</f>
        <v>6</v>
      </c>
      <c r="C90" s="21">
        <f t="shared" ref="C90:K90" si="67">C82+C89</f>
        <v>0.5</v>
      </c>
      <c r="D90" s="21">
        <f t="shared" si="67"/>
        <v>2</v>
      </c>
      <c r="E90" s="21">
        <f t="shared" si="67"/>
        <v>5</v>
      </c>
      <c r="F90" s="21">
        <f t="shared" si="67"/>
        <v>0</v>
      </c>
      <c r="G90" s="21">
        <f t="shared" si="67"/>
        <v>10</v>
      </c>
      <c r="H90" s="21">
        <f t="shared" si="67"/>
        <v>18.5</v>
      </c>
      <c r="I90" s="21">
        <f t="shared" si="67"/>
        <v>18</v>
      </c>
      <c r="J90" s="21">
        <f t="shared" si="67"/>
        <v>35</v>
      </c>
      <c r="K90" s="21">
        <f t="shared" si="67"/>
        <v>33</v>
      </c>
      <c r="L90" s="21">
        <f>L82+L89</f>
        <v>128</v>
      </c>
      <c r="M90" s="21">
        <f>M82+M89</f>
        <v>279.5</v>
      </c>
      <c r="N90" s="30"/>
    </row>
    <row r="91" spans="1:14" ht="13.5" customHeight="1">
      <c r="A91" s="31" t="s">
        <v>68</v>
      </c>
      <c r="B91" s="3">
        <v>1</v>
      </c>
      <c r="C91" s="3">
        <v>2</v>
      </c>
      <c r="D91" s="3">
        <v>3</v>
      </c>
      <c r="E91" s="3">
        <v>4</v>
      </c>
      <c r="F91" s="3">
        <v>5</v>
      </c>
      <c r="G91" s="3">
        <v>6</v>
      </c>
      <c r="H91" s="3">
        <v>7</v>
      </c>
      <c r="I91" s="3">
        <v>8</v>
      </c>
      <c r="J91" s="3">
        <v>9</v>
      </c>
      <c r="K91" s="3">
        <v>10</v>
      </c>
      <c r="L91" s="3" t="s">
        <v>53</v>
      </c>
      <c r="M91" s="3" t="s">
        <v>64</v>
      </c>
      <c r="N91" s="32" t="s">
        <v>34</v>
      </c>
    </row>
    <row r="92" spans="1:14" ht="13.5" customHeight="1">
      <c r="A92" s="25" t="s">
        <v>35</v>
      </c>
      <c r="B92" s="1"/>
      <c r="C92" s="1"/>
      <c r="D92" s="1"/>
      <c r="E92" s="1"/>
      <c r="F92" s="1"/>
      <c r="G92" s="1"/>
      <c r="H92" s="1"/>
      <c r="I92" s="1"/>
      <c r="J92" s="1"/>
      <c r="K92" s="1"/>
      <c r="L92" s="1">
        <f>B92+C92+D92+E92+F92+G92+H92+I92+J92+K92</f>
        <v>0</v>
      </c>
      <c r="M92" s="1">
        <f t="shared" ref="M92:M97" si="68">L92+M84</f>
        <v>32</v>
      </c>
      <c r="N92" s="26">
        <f>N84+L92</f>
        <v>71.5</v>
      </c>
    </row>
    <row r="93" spans="1:14" ht="13.5" customHeight="1">
      <c r="A93" s="25" t="s">
        <v>36</v>
      </c>
      <c r="B93" s="1"/>
      <c r="C93" s="1"/>
      <c r="D93" s="1"/>
      <c r="E93" s="1"/>
      <c r="F93" s="1"/>
      <c r="G93" s="1"/>
      <c r="H93" s="1"/>
      <c r="I93" s="1"/>
      <c r="J93" s="1"/>
      <c r="K93" s="1"/>
      <c r="L93" s="1">
        <f>B93+C93+D93+E93+F93+G93+H93+I93+J93+K93</f>
        <v>0</v>
      </c>
      <c r="M93" s="1">
        <f t="shared" si="68"/>
        <v>27</v>
      </c>
      <c r="N93" s="26">
        <f>N85+L93</f>
        <v>62</v>
      </c>
    </row>
    <row r="94" spans="1:14" ht="13.5" customHeight="1">
      <c r="A94" s="25" t="s">
        <v>37</v>
      </c>
      <c r="B94" s="1"/>
      <c r="C94" s="1"/>
      <c r="D94" s="1"/>
      <c r="E94" s="1"/>
      <c r="F94" s="1"/>
      <c r="G94" s="1"/>
      <c r="H94" s="1"/>
      <c r="I94" s="1"/>
      <c r="J94" s="1"/>
      <c r="K94" s="1"/>
      <c r="L94" s="1">
        <f>B94+C94+D94+E94+F94+G94+H94+I94+J94+K94</f>
        <v>0</v>
      </c>
      <c r="M94" s="1">
        <f t="shared" si="68"/>
        <v>17</v>
      </c>
      <c r="N94" s="26">
        <f>N86+L94</f>
        <v>49</v>
      </c>
    </row>
    <row r="95" spans="1:14" ht="13.5" customHeight="1">
      <c r="A95" s="25" t="s">
        <v>38</v>
      </c>
      <c r="B95" s="1"/>
      <c r="C95" s="1"/>
      <c r="D95" s="1"/>
      <c r="E95" s="1"/>
      <c r="F95" s="1"/>
      <c r="G95" s="1"/>
      <c r="H95" s="1"/>
      <c r="I95" s="1"/>
      <c r="J95" s="1"/>
      <c r="K95" s="1"/>
      <c r="L95" s="1">
        <f>B95+C95+D95+E95+F95+G95+H95+I95+J95+K95</f>
        <v>0</v>
      </c>
      <c r="M95" s="1">
        <f t="shared" si="68"/>
        <v>12</v>
      </c>
      <c r="N95" s="26">
        <f>N87+L95</f>
        <v>49</v>
      </c>
    </row>
    <row r="96" spans="1:14" ht="13.5" customHeight="1">
      <c r="A96" s="25" t="s">
        <v>39</v>
      </c>
      <c r="B96" s="1"/>
      <c r="C96" s="1"/>
      <c r="D96" s="1"/>
      <c r="E96" s="1"/>
      <c r="F96" s="1"/>
      <c r="G96" s="1"/>
      <c r="H96" s="1"/>
      <c r="I96" s="1"/>
      <c r="J96" s="1"/>
      <c r="K96" s="1"/>
      <c r="L96" s="1">
        <f>B96+C96+D96+E96+F96+G96+H96+I96+J96+K96</f>
        <v>0</v>
      </c>
      <c r="M96" s="1">
        <f t="shared" si="68"/>
        <v>40</v>
      </c>
      <c r="N96" s="26">
        <f>N88+L96</f>
        <v>92</v>
      </c>
    </row>
    <row r="97" spans="1:14" ht="13.5" customHeight="1">
      <c r="A97" s="28" t="s">
        <v>72</v>
      </c>
      <c r="B97" s="1">
        <f>SUM(B92:B96)</f>
        <v>0</v>
      </c>
      <c r="C97" s="1">
        <f t="shared" ref="C97" si="69">SUM(C92:C96)</f>
        <v>0</v>
      </c>
      <c r="D97" s="1">
        <f t="shared" ref="D97" si="70">SUM(D92:D96)</f>
        <v>0</v>
      </c>
      <c r="E97" s="1">
        <f t="shared" ref="E97" si="71">SUM(E92:E96)</f>
        <v>0</v>
      </c>
      <c r="F97" s="1">
        <f t="shared" ref="F97" si="72">SUM(F92:F96)</f>
        <v>0</v>
      </c>
      <c r="G97" s="1">
        <f t="shared" ref="G97" si="73">SUM(G92:G96)</f>
        <v>0</v>
      </c>
      <c r="H97" s="1">
        <f t="shared" ref="H97" si="74">SUM(H92:H96)</f>
        <v>0</v>
      </c>
      <c r="I97" s="1">
        <f t="shared" ref="I97" si="75">SUM(I92:I96)</f>
        <v>0</v>
      </c>
      <c r="J97" s="1">
        <f t="shared" ref="J97" si="76">SUM(J92:J96)</f>
        <v>0</v>
      </c>
      <c r="K97" s="1">
        <f t="shared" ref="K97" si="77">SUM(K92:K96)</f>
        <v>0</v>
      </c>
      <c r="L97" s="1">
        <f>L92+L93+L94+L95+L96</f>
        <v>0</v>
      </c>
      <c r="M97" s="1">
        <f t="shared" si="68"/>
        <v>128</v>
      </c>
      <c r="N97" s="26">
        <f>SUM(N92:N96)</f>
        <v>323.5</v>
      </c>
    </row>
    <row r="98" spans="1:14" ht="13.5" customHeight="1" thickBot="1">
      <c r="A98" s="29" t="s">
        <v>73</v>
      </c>
      <c r="B98" s="21">
        <f>B90+B97</f>
        <v>6</v>
      </c>
      <c r="C98" s="21">
        <f t="shared" ref="C98:K98" si="78">C90+C97</f>
        <v>0.5</v>
      </c>
      <c r="D98" s="21">
        <f t="shared" si="78"/>
        <v>2</v>
      </c>
      <c r="E98" s="21">
        <f t="shared" si="78"/>
        <v>5</v>
      </c>
      <c r="F98" s="21">
        <f t="shared" si="78"/>
        <v>0</v>
      </c>
      <c r="G98" s="21">
        <f t="shared" si="78"/>
        <v>10</v>
      </c>
      <c r="H98" s="21">
        <f t="shared" si="78"/>
        <v>18.5</v>
      </c>
      <c r="I98" s="21">
        <f t="shared" si="78"/>
        <v>18</v>
      </c>
      <c r="J98" s="21">
        <f t="shared" si="78"/>
        <v>35</v>
      </c>
      <c r="K98" s="21">
        <f t="shared" si="78"/>
        <v>33</v>
      </c>
      <c r="L98" s="21">
        <f>L90+L97</f>
        <v>128</v>
      </c>
      <c r="M98" s="21">
        <f>M90+M97</f>
        <v>407.5</v>
      </c>
      <c r="N98" s="30"/>
    </row>
    <row r="99" spans="1:14" ht="13.5" customHeight="1">
      <c r="A99" s="31" t="s">
        <v>69</v>
      </c>
      <c r="B99" s="3">
        <v>1</v>
      </c>
      <c r="C99" s="3">
        <v>2</v>
      </c>
      <c r="D99" s="3">
        <v>3</v>
      </c>
      <c r="E99" s="3">
        <v>4</v>
      </c>
      <c r="F99" s="3">
        <v>5</v>
      </c>
      <c r="G99" s="3">
        <v>6</v>
      </c>
      <c r="H99" s="3">
        <v>7</v>
      </c>
      <c r="I99" s="3">
        <v>8</v>
      </c>
      <c r="J99" s="3">
        <v>9</v>
      </c>
      <c r="K99" s="3">
        <v>10</v>
      </c>
      <c r="L99" s="3" t="s">
        <v>70</v>
      </c>
      <c r="M99" s="3" t="s">
        <v>64</v>
      </c>
      <c r="N99" s="32" t="s">
        <v>34</v>
      </c>
    </row>
    <row r="100" spans="1:14" ht="13.5" customHeight="1">
      <c r="A100" s="25" t="s">
        <v>35</v>
      </c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>
        <f>B100+C100+D100+E100+F100+G100+H100+I100+J100+K100</f>
        <v>0</v>
      </c>
      <c r="M100" s="1">
        <f t="shared" ref="M100:M105" si="79">L100+M92</f>
        <v>32</v>
      </c>
      <c r="N100" s="26">
        <f>N92+L100</f>
        <v>71.5</v>
      </c>
    </row>
    <row r="101" spans="1:14" ht="13.5" customHeight="1">
      <c r="A101" s="25" t="s">
        <v>36</v>
      </c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>
        <f>B101+C101+D101+E101+F101+G101+H101+I101+J101+K101</f>
        <v>0</v>
      </c>
      <c r="M101" s="1">
        <f t="shared" si="79"/>
        <v>27</v>
      </c>
      <c r="N101" s="26">
        <f>N93+L101</f>
        <v>62</v>
      </c>
    </row>
    <row r="102" spans="1:14" ht="13.5" customHeight="1">
      <c r="A102" s="25" t="s">
        <v>37</v>
      </c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>
        <f>B102+C102+D102+E102+F102+G102+H102+I102+J102+K102</f>
        <v>0</v>
      </c>
      <c r="M102" s="1">
        <f t="shared" si="79"/>
        <v>17</v>
      </c>
      <c r="N102" s="26">
        <f>N94+L102</f>
        <v>49</v>
      </c>
    </row>
    <row r="103" spans="1:14" ht="13.5" customHeight="1">
      <c r="A103" s="25" t="s">
        <v>38</v>
      </c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>
        <f>B103+C103+D103+E103+F103+G103+H103+I103+J103+K103</f>
        <v>0</v>
      </c>
      <c r="M103" s="1">
        <f t="shared" si="79"/>
        <v>12</v>
      </c>
      <c r="N103" s="26">
        <f>N95+L103</f>
        <v>49</v>
      </c>
    </row>
    <row r="104" spans="1:14" ht="13.5" customHeight="1">
      <c r="A104" s="25" t="s">
        <v>39</v>
      </c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>
        <f>B104+C104+D104+E104+F104+G104+H104+I104+J104+K104</f>
        <v>0</v>
      </c>
      <c r="M104" s="1">
        <f t="shared" si="79"/>
        <v>40</v>
      </c>
      <c r="N104" s="26">
        <f>N96+L104</f>
        <v>92</v>
      </c>
    </row>
    <row r="105" spans="1:14" ht="13.5" customHeight="1">
      <c r="A105" s="28" t="s">
        <v>72</v>
      </c>
      <c r="B105" s="1">
        <f>SUM(B100:B104)</f>
        <v>0</v>
      </c>
      <c r="C105" s="1">
        <f t="shared" ref="C105" si="80">SUM(C100:C104)</f>
        <v>0</v>
      </c>
      <c r="D105" s="1">
        <f t="shared" ref="D105" si="81">SUM(D100:D104)</f>
        <v>0</v>
      </c>
      <c r="E105" s="1">
        <f t="shared" ref="E105" si="82">SUM(E100:E104)</f>
        <v>0</v>
      </c>
      <c r="F105" s="1">
        <f t="shared" ref="F105" si="83">SUM(F100:F104)</f>
        <v>0</v>
      </c>
      <c r="G105" s="1">
        <f t="shared" ref="G105" si="84">SUM(G100:G104)</f>
        <v>0</v>
      </c>
      <c r="H105" s="1">
        <f t="shared" ref="H105" si="85">SUM(H100:H104)</f>
        <v>0</v>
      </c>
      <c r="I105" s="1">
        <f t="shared" ref="I105" si="86">SUM(I100:I104)</f>
        <v>0</v>
      </c>
      <c r="J105" s="1">
        <f t="shared" ref="J105" si="87">SUM(J100:J104)</f>
        <v>0</v>
      </c>
      <c r="K105" s="1">
        <f t="shared" ref="K105" si="88">SUM(K100:K104)</f>
        <v>0</v>
      </c>
      <c r="L105" s="1">
        <f>L100+L101+L102+L103+L104</f>
        <v>0</v>
      </c>
      <c r="M105" s="1">
        <f t="shared" si="79"/>
        <v>128</v>
      </c>
      <c r="N105" s="26">
        <f>SUM(N100:N104)</f>
        <v>323.5</v>
      </c>
    </row>
    <row r="106" spans="1:14" ht="13.5" customHeight="1" thickBot="1">
      <c r="A106" s="29" t="s">
        <v>73</v>
      </c>
      <c r="B106" s="21">
        <f>B98+B105</f>
        <v>6</v>
      </c>
      <c r="C106" s="21">
        <f t="shared" ref="C106:K106" si="89">C98+C105</f>
        <v>0.5</v>
      </c>
      <c r="D106" s="21">
        <f t="shared" si="89"/>
        <v>2</v>
      </c>
      <c r="E106" s="21">
        <f t="shared" si="89"/>
        <v>5</v>
      </c>
      <c r="F106" s="21">
        <f t="shared" si="89"/>
        <v>0</v>
      </c>
      <c r="G106" s="21">
        <f t="shared" si="89"/>
        <v>10</v>
      </c>
      <c r="H106" s="21">
        <f t="shared" si="89"/>
        <v>18.5</v>
      </c>
      <c r="I106" s="21">
        <f t="shared" si="89"/>
        <v>18</v>
      </c>
      <c r="J106" s="21">
        <f t="shared" si="89"/>
        <v>35</v>
      </c>
      <c r="K106" s="21">
        <f t="shared" si="89"/>
        <v>33</v>
      </c>
      <c r="L106" s="21">
        <f>L98+L105</f>
        <v>128</v>
      </c>
      <c r="M106" s="21">
        <f>M98+M105</f>
        <v>535.5</v>
      </c>
      <c r="N106" s="30"/>
    </row>
    <row r="107" spans="1:14">
      <c r="A107" s="7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</row>
    <row r="108" spans="1:14">
      <c r="A108" s="33" t="s">
        <v>40</v>
      </c>
      <c r="B108" s="34"/>
      <c r="C108" s="34"/>
      <c r="D108" s="34"/>
      <c r="E108" s="34"/>
      <c r="F108" s="34"/>
      <c r="G108" s="34"/>
      <c r="H108" s="34"/>
      <c r="I108" s="34"/>
      <c r="J108" s="34"/>
      <c r="K108" s="34"/>
      <c r="L108" s="34"/>
      <c r="M108" s="34"/>
      <c r="N108" s="34"/>
    </row>
    <row r="109" spans="1:14">
      <c r="A109" s="35"/>
      <c r="B109" s="35"/>
      <c r="C109" s="35"/>
      <c r="D109" s="35"/>
      <c r="E109" s="35"/>
      <c r="F109" s="35"/>
      <c r="G109" s="35"/>
      <c r="H109" s="35"/>
      <c r="I109" s="35"/>
      <c r="J109" s="35"/>
      <c r="K109" s="35"/>
      <c r="L109" s="35"/>
      <c r="M109" s="35"/>
      <c r="N109" s="35"/>
    </row>
    <row r="110" spans="1:14">
      <c r="A110" s="36" t="s">
        <v>78</v>
      </c>
      <c r="B110" s="37"/>
      <c r="C110" s="37"/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8"/>
    </row>
    <row r="111" spans="1:14" ht="45.75" customHeight="1">
      <c r="A111" s="39"/>
      <c r="B111" s="40"/>
      <c r="C111" s="40"/>
      <c r="D111" s="40"/>
      <c r="E111" s="40"/>
      <c r="F111" s="40"/>
      <c r="G111" s="40"/>
      <c r="H111" s="40"/>
      <c r="I111" s="40"/>
      <c r="J111" s="40"/>
      <c r="K111" s="40"/>
      <c r="L111" s="40"/>
      <c r="M111" s="40"/>
      <c r="N111" s="41"/>
    </row>
    <row r="112" spans="1:14">
      <c r="A112" s="51" t="s">
        <v>46</v>
      </c>
      <c r="B112" s="52"/>
      <c r="C112" s="52"/>
      <c r="D112" s="52"/>
      <c r="E112" s="52"/>
      <c r="F112" s="52"/>
      <c r="G112" s="52"/>
      <c r="H112" s="52"/>
      <c r="I112" s="52"/>
      <c r="J112" s="52"/>
      <c r="K112" s="52"/>
      <c r="L112" s="52"/>
      <c r="M112" s="52"/>
      <c r="N112" s="53"/>
    </row>
    <row r="113" spans="1:14">
      <c r="A113" s="54"/>
      <c r="B113" s="54"/>
      <c r="C113" s="54"/>
      <c r="D113" s="54"/>
      <c r="E113" s="54"/>
      <c r="F113" s="54"/>
      <c r="G113" s="54"/>
      <c r="H113" s="54"/>
      <c r="I113" s="54"/>
      <c r="J113" s="54"/>
      <c r="K113" s="54"/>
      <c r="L113" s="54"/>
      <c r="M113" s="54"/>
      <c r="N113" s="34"/>
    </row>
    <row r="114" spans="1:14">
      <c r="A114" s="33" t="s">
        <v>41</v>
      </c>
      <c r="B114" s="34"/>
      <c r="C114" s="34"/>
      <c r="D114" s="34"/>
      <c r="E114" s="34"/>
      <c r="F114" s="34"/>
      <c r="G114" s="34"/>
      <c r="H114" s="34"/>
      <c r="I114" s="34"/>
      <c r="J114" s="34"/>
      <c r="K114" s="34"/>
      <c r="L114" s="34"/>
      <c r="M114" s="34"/>
      <c r="N114" s="34"/>
    </row>
    <row r="115" spans="1:14">
      <c r="A115" s="35"/>
      <c r="B115" s="35"/>
      <c r="C115" s="35"/>
      <c r="D115" s="35"/>
      <c r="E115" s="35"/>
      <c r="F115" s="35"/>
      <c r="G115" s="35"/>
      <c r="H115" s="35"/>
      <c r="I115" s="35"/>
      <c r="J115" s="35"/>
      <c r="K115" s="35"/>
      <c r="L115" s="35"/>
      <c r="M115" s="35"/>
      <c r="N115" s="35"/>
    </row>
    <row r="116" spans="1:14">
      <c r="A116" s="36" t="s">
        <v>79</v>
      </c>
      <c r="B116" s="37"/>
      <c r="C116" s="37"/>
      <c r="D116" s="37"/>
      <c r="E116" s="37"/>
      <c r="F116" s="37"/>
      <c r="G116" s="37"/>
      <c r="H116" s="37"/>
      <c r="I116" s="37"/>
      <c r="J116" s="37"/>
      <c r="K116" s="37"/>
      <c r="L116" s="37"/>
      <c r="M116" s="37"/>
      <c r="N116" s="38"/>
    </row>
    <row r="117" spans="1:14">
      <c r="A117" s="39"/>
      <c r="B117" s="40"/>
      <c r="C117" s="40"/>
      <c r="D117" s="40"/>
      <c r="E117" s="40"/>
      <c r="F117" s="40"/>
      <c r="G117" s="40"/>
      <c r="H117" s="40"/>
      <c r="I117" s="40"/>
      <c r="J117" s="40"/>
      <c r="K117" s="40"/>
      <c r="L117" s="40"/>
      <c r="M117" s="40"/>
      <c r="N117" s="41"/>
    </row>
    <row r="118" spans="1:14">
      <c r="A118" s="55" t="s">
        <v>42</v>
      </c>
      <c r="B118" s="53"/>
      <c r="C118" s="53"/>
      <c r="D118" s="53"/>
      <c r="E118" s="53"/>
      <c r="F118" s="53"/>
      <c r="G118" s="53"/>
      <c r="H118" s="53"/>
      <c r="I118" s="53"/>
      <c r="J118" s="53"/>
      <c r="K118" s="53"/>
      <c r="L118" s="53"/>
      <c r="M118" s="53"/>
      <c r="N118" s="53"/>
    </row>
    <row r="119" spans="1:14">
      <c r="A119" s="35"/>
      <c r="B119" s="35"/>
      <c r="C119" s="35"/>
      <c r="D119" s="35"/>
      <c r="E119" s="35"/>
      <c r="F119" s="35"/>
      <c r="G119" s="35"/>
      <c r="H119" s="35"/>
      <c r="I119" s="35"/>
      <c r="J119" s="35"/>
      <c r="K119" s="35"/>
      <c r="L119" s="35"/>
      <c r="M119" s="35"/>
      <c r="N119" s="35"/>
    </row>
    <row r="120" spans="1:14">
      <c r="A120" s="36" t="s">
        <v>80</v>
      </c>
      <c r="B120" s="37"/>
      <c r="C120" s="37"/>
      <c r="D120" s="37"/>
      <c r="E120" s="37"/>
      <c r="F120" s="37"/>
      <c r="G120" s="37"/>
      <c r="H120" s="37"/>
      <c r="I120" s="37"/>
      <c r="J120" s="37"/>
      <c r="K120" s="37"/>
      <c r="L120" s="37"/>
      <c r="M120" s="37"/>
      <c r="N120" s="38"/>
    </row>
    <row r="121" spans="1:14" ht="45" customHeight="1">
      <c r="A121" s="39"/>
      <c r="B121" s="40"/>
      <c r="C121" s="40"/>
      <c r="D121" s="40"/>
      <c r="E121" s="40"/>
      <c r="F121" s="40"/>
      <c r="G121" s="40"/>
      <c r="H121" s="40"/>
      <c r="I121" s="40"/>
      <c r="J121" s="40"/>
      <c r="K121" s="40"/>
      <c r="L121" s="40"/>
      <c r="M121" s="40"/>
      <c r="N121" s="41"/>
    </row>
    <row r="122" spans="1:14">
      <c r="A122" s="56" t="s">
        <v>43</v>
      </c>
      <c r="B122" s="57"/>
      <c r="C122" s="57"/>
      <c r="D122" s="57"/>
      <c r="E122" s="57"/>
      <c r="F122" s="57"/>
      <c r="G122" s="57"/>
      <c r="H122" s="57"/>
      <c r="I122" s="57"/>
      <c r="J122" s="57"/>
      <c r="K122" s="57"/>
      <c r="L122" s="57"/>
      <c r="M122" s="57"/>
      <c r="N122" s="53"/>
    </row>
    <row r="123" spans="1:14">
      <c r="A123" s="33" t="s">
        <v>44</v>
      </c>
      <c r="B123" s="34"/>
      <c r="C123" s="34"/>
      <c r="D123" s="34"/>
      <c r="E123" s="34"/>
      <c r="F123" s="34"/>
      <c r="G123" s="34"/>
      <c r="H123" s="34"/>
      <c r="I123" s="34"/>
      <c r="J123" s="34"/>
      <c r="K123" s="34"/>
      <c r="L123" s="34"/>
      <c r="M123" s="34"/>
      <c r="N123" s="34"/>
    </row>
    <row r="124" spans="1:14">
      <c r="A124" s="35"/>
      <c r="B124" s="35"/>
      <c r="C124" s="35"/>
      <c r="D124" s="35"/>
      <c r="E124" s="35"/>
      <c r="F124" s="35"/>
      <c r="G124" s="35"/>
      <c r="H124" s="35"/>
      <c r="I124" s="35"/>
      <c r="J124" s="35"/>
      <c r="K124" s="35"/>
      <c r="L124" s="35"/>
      <c r="M124" s="35"/>
      <c r="N124" s="35"/>
    </row>
    <row r="125" spans="1:14">
      <c r="A125" s="36" t="s">
        <v>77</v>
      </c>
      <c r="B125" s="59"/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60"/>
    </row>
    <row r="126" spans="1:14">
      <c r="A126" s="61"/>
      <c r="B126" s="62"/>
      <c r="C126" s="62"/>
      <c r="D126" s="62"/>
      <c r="E126" s="62"/>
      <c r="F126" s="62"/>
      <c r="G126" s="62"/>
      <c r="H126" s="62"/>
      <c r="I126" s="62"/>
      <c r="J126" s="62"/>
      <c r="K126" s="62"/>
      <c r="L126" s="62"/>
      <c r="M126" s="62"/>
      <c r="N126" s="63"/>
    </row>
    <row r="127" spans="1:14" ht="30" customHeight="1">
      <c r="A127" s="64"/>
      <c r="B127" s="35"/>
      <c r="C127" s="35"/>
      <c r="D127" s="35"/>
      <c r="E127" s="35"/>
      <c r="F127" s="35"/>
      <c r="G127" s="35"/>
      <c r="H127" s="35"/>
      <c r="I127" s="35"/>
      <c r="J127" s="35"/>
      <c r="K127" s="35"/>
      <c r="L127" s="35"/>
      <c r="M127" s="35"/>
      <c r="N127" s="65"/>
    </row>
    <row r="128" spans="1:14" ht="25.5" customHeight="1">
      <c r="A128" s="58" t="s">
        <v>71</v>
      </c>
      <c r="B128" s="57"/>
      <c r="C128" s="57"/>
      <c r="D128" s="57"/>
      <c r="E128" s="57"/>
      <c r="F128" s="57"/>
      <c r="G128" s="57"/>
      <c r="H128" s="57"/>
      <c r="I128" s="57"/>
      <c r="J128" s="57"/>
      <c r="K128" s="57"/>
      <c r="L128" s="57"/>
      <c r="M128" s="57"/>
      <c r="N128" s="53"/>
    </row>
    <row r="129" spans="1:14">
      <c r="A129" s="33" t="s">
        <v>45</v>
      </c>
      <c r="B129" s="34"/>
      <c r="C129" s="34"/>
      <c r="D129" s="34"/>
      <c r="E129" s="34"/>
      <c r="F129" s="34"/>
      <c r="G129" s="34"/>
      <c r="H129" s="34"/>
      <c r="I129" s="34"/>
      <c r="J129" s="34"/>
      <c r="K129" s="34"/>
      <c r="L129" s="34"/>
      <c r="M129" s="34"/>
      <c r="N129" s="34"/>
    </row>
    <row r="130" spans="1:14">
      <c r="A130" s="35"/>
      <c r="B130" s="35"/>
      <c r="C130" s="35"/>
      <c r="D130" s="35"/>
      <c r="E130" s="35"/>
      <c r="F130" s="35"/>
      <c r="G130" s="35"/>
      <c r="H130" s="35"/>
      <c r="I130" s="35"/>
      <c r="J130" s="35"/>
      <c r="K130" s="35"/>
      <c r="L130" s="35"/>
      <c r="M130" s="35"/>
      <c r="N130" s="35"/>
    </row>
    <row r="131" spans="1:14">
      <c r="A131" s="36"/>
      <c r="B131" s="37"/>
      <c r="C131" s="37"/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8"/>
    </row>
    <row r="132" spans="1:14">
      <c r="A132" s="39"/>
      <c r="B132" s="40"/>
      <c r="C132" s="40"/>
      <c r="D132" s="40"/>
      <c r="E132" s="40"/>
      <c r="F132" s="40"/>
      <c r="G132" s="40"/>
      <c r="H132" s="40"/>
      <c r="I132" s="40"/>
      <c r="J132" s="40"/>
      <c r="K132" s="40"/>
      <c r="L132" s="40"/>
      <c r="M132" s="40"/>
      <c r="N132" s="41"/>
    </row>
  </sheetData>
  <mergeCells count="55">
    <mergeCell ref="I14:K14"/>
    <mergeCell ref="A1:N4"/>
    <mergeCell ref="A12:H14"/>
    <mergeCell ref="I12:N13"/>
    <mergeCell ref="A10:B11"/>
    <mergeCell ref="C10:N11"/>
    <mergeCell ref="A5:B5"/>
    <mergeCell ref="A6:B6"/>
    <mergeCell ref="A7:B7"/>
    <mergeCell ref="L14:N14"/>
    <mergeCell ref="A9:B9"/>
    <mergeCell ref="A8:B8"/>
    <mergeCell ref="C5:N5"/>
    <mergeCell ref="C6:N6"/>
    <mergeCell ref="C7:N7"/>
    <mergeCell ref="C8:N8"/>
    <mergeCell ref="C9:N9"/>
    <mergeCell ref="B18:H18"/>
    <mergeCell ref="B19:H19"/>
    <mergeCell ref="B27:H27"/>
    <mergeCell ref="A29:N29"/>
    <mergeCell ref="A28:N28"/>
    <mergeCell ref="B24:H24"/>
    <mergeCell ref="B23:H23"/>
    <mergeCell ref="B20:H20"/>
    <mergeCell ref="B21:H21"/>
    <mergeCell ref="B22:H22"/>
    <mergeCell ref="B25:H25"/>
    <mergeCell ref="B26:H26"/>
    <mergeCell ref="A15:A17"/>
    <mergeCell ref="I15:I17"/>
    <mergeCell ref="J15:J17"/>
    <mergeCell ref="K15:K17"/>
    <mergeCell ref="N15:N17"/>
    <mergeCell ref="B15:H17"/>
    <mergeCell ref="L15:L17"/>
    <mergeCell ref="M15:M17"/>
    <mergeCell ref="A131:N132"/>
    <mergeCell ref="A112:N113"/>
    <mergeCell ref="A114:N115"/>
    <mergeCell ref="A118:N119"/>
    <mergeCell ref="A122:N122"/>
    <mergeCell ref="A123:N124"/>
    <mergeCell ref="A128:N128"/>
    <mergeCell ref="A129:N130"/>
    <mergeCell ref="A125:N127"/>
    <mergeCell ref="A120:N121"/>
    <mergeCell ref="A108:N109"/>
    <mergeCell ref="A110:N111"/>
    <mergeCell ref="A116:N117"/>
    <mergeCell ref="A30:N30"/>
    <mergeCell ref="A31:N32"/>
    <mergeCell ref="A33:N33"/>
    <mergeCell ref="L34:N34"/>
    <mergeCell ref="B34:K34"/>
  </mergeCells>
  <phoneticPr fontId="0" type="noConversion"/>
  <pageMargins left="0.7" right="0.7" top="0.75" bottom="0.75" header="0.3" footer="0.3"/>
  <pageSetup orientation="landscape" r:id="rId1"/>
  <rowBreaks count="4" manualBreakCount="4">
    <brk id="30" max="16383" man="1"/>
    <brk id="66" max="16383" man="1"/>
    <brk id="90" max="16383" man="1"/>
    <brk id="107" max="16383" man="1"/>
  </rowBreaks>
  <ignoredErrors>
    <ignoredError sqref="B41:K41 B49:K49 B57:K57 B65:K65 B73:K73 B81:K81 B89:K89 B97:K97 B105:K105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>
  <dimension ref="A1:J14"/>
  <sheetViews>
    <sheetView workbookViewId="0"/>
  </sheetViews>
  <sheetFormatPr defaultRowHeight="15"/>
  <cols>
    <col min="1" max="1" width="7.5703125" style="10" bestFit="1" customWidth="1"/>
    <col min="2" max="2" width="15" style="10" bestFit="1" customWidth="1"/>
    <col min="3" max="3" width="9.140625" style="10" customWidth="1"/>
    <col min="4" max="4" width="9.140625" style="10"/>
    <col min="5" max="5" width="36.28515625" style="12" bestFit="1" customWidth="1"/>
    <col min="6" max="7" width="7.140625" style="10" bestFit="1" customWidth="1"/>
    <col min="8" max="8" width="2.85546875" style="10" customWidth="1"/>
    <col min="9" max="9" width="7.28515625" style="10" bestFit="1" customWidth="1"/>
    <col min="10" max="16384" width="9.140625" style="10"/>
  </cols>
  <sheetData>
    <row r="1" spans="1:10">
      <c r="A1" s="15" t="s">
        <v>61</v>
      </c>
      <c r="B1" s="9">
        <f>'Status Report'!C7</f>
        <v>40639</v>
      </c>
      <c r="F1" s="101" t="s">
        <v>60</v>
      </c>
      <c r="G1" s="101"/>
      <c r="H1" s="101"/>
      <c r="I1" s="101"/>
    </row>
    <row r="2" spans="1:10">
      <c r="F2" s="10" t="s">
        <v>54</v>
      </c>
      <c r="G2" s="10" t="s">
        <v>64</v>
      </c>
      <c r="I2" s="10" t="s">
        <v>34</v>
      </c>
    </row>
    <row r="3" spans="1:10" ht="15" customHeight="1">
      <c r="A3" s="8" t="s">
        <v>54</v>
      </c>
      <c r="B3" s="10" t="s">
        <v>62</v>
      </c>
      <c r="E3" s="13" t="s">
        <v>20</v>
      </c>
      <c r="F3" s="14">
        <f>IF('Status Report'!B36+'Status Report'!B44+'Status Report'!B52+'Status Report'!B60=0,"",'Status Report'!B36+'Status Report'!B44+'Status Report'!B52+'Status Report'!B60)</f>
        <v>13</v>
      </c>
      <c r="G3" s="18">
        <f>IF('Status Report'!B68+'Status Report'!B76+'Status Report'!B84+'Status Report'!B92+'Status Report'!B100=0,"",'Status Report'!B68+'Status Report'!B76+'Status Report'!B84+'Status Report'!B92+'Status Report'!B100)</f>
        <v>6</v>
      </c>
      <c r="I3" s="19">
        <f>IF(SUM(F3:G3)=0,"",SUM(F3:G3))</f>
        <v>19</v>
      </c>
      <c r="J3" s="11"/>
    </row>
    <row r="4" spans="1:10">
      <c r="A4" s="10" t="s">
        <v>50</v>
      </c>
      <c r="B4" s="10">
        <f>IF('Status Report'!L36=0, "",'Status Report'!L36)</f>
        <v>11</v>
      </c>
      <c r="E4" s="13" t="s">
        <v>21</v>
      </c>
      <c r="F4" s="14">
        <f>IF('Status Report'!C36+'Status Report'!C44+'Status Report'!C52+'Status Report'!C60=0,"",'Status Report'!C36+'Status Report'!C44+'Status Report'!C52+'Status Report'!C60)</f>
        <v>6</v>
      </c>
      <c r="G4" s="18">
        <f>IF('Status Report'!C68+'Status Report'!C76+'Status Report'!C84+'Status Report'!C92+'Status Report'!C100=0,"",'Status Report'!C68+'Status Report'!C76+'Status Report'!C84+'Status Report'!C92+'Status Report'!C100)</f>
        <v>0.5</v>
      </c>
      <c r="I4" s="19">
        <f>IF(SUM(F4:G4)=0,"",SUM(F4:G4))</f>
        <v>6.5</v>
      </c>
      <c r="J4" s="11"/>
    </row>
    <row r="5" spans="1:10">
      <c r="A5" s="10" t="s">
        <v>51</v>
      </c>
      <c r="B5" s="10">
        <f>IF('Status Report'!L44=0, "",'Status Report'!L44)</f>
        <v>6.5</v>
      </c>
      <c r="E5" s="13" t="s">
        <v>22</v>
      </c>
      <c r="F5" s="14">
        <f>IF('Status Report'!D36+'Status Report'!D44+'Status Report'!D52+'Status Report'!D60=0,"",'Status Report'!D36+'Status Report'!D44+'Status Report'!D52+'Status Report'!D60)</f>
        <v>3</v>
      </c>
      <c r="G5" s="18" t="str">
        <f>IF('Status Report'!D68+'Status Report'!D76+'Status Report'!D84+'Status Report'!D92+'Status Report'!D100=0,"",'Status Report'!D68+'Status Report'!D76+'Status Report'!D84+'Status Report'!D92+'Status Report'!D100)</f>
        <v/>
      </c>
      <c r="I5" s="19">
        <f t="shared" ref="I5:I12" si="0">IF(SUM(F5:G5)=0,"",SUM(F5:G5))</f>
        <v>3</v>
      </c>
      <c r="J5" s="11"/>
    </row>
    <row r="6" spans="1:10" ht="15" customHeight="1">
      <c r="A6" s="10" t="s">
        <v>52</v>
      </c>
      <c r="B6" s="10">
        <f>IF('Status Report'!L52=0, "",'Status Report'!L52)</f>
        <v>11</v>
      </c>
      <c r="E6" s="13" t="s">
        <v>23</v>
      </c>
      <c r="F6" s="14" t="str">
        <f>IF('Status Report'!E36+'Status Report'!E44+'Status Report'!E52+'Status Report'!E60=0,"",'Status Report'!E36+'Status Report'!E44+'Status Report'!E52+'Status Report'!E60)</f>
        <v/>
      </c>
      <c r="G6" s="18" t="str">
        <f>IF('Status Report'!E68+'Status Report'!E76+'Status Report'!E84+'Status Report'!E92+'Status Report'!E100=0,"",'Status Report'!E68+'Status Report'!E76+'Status Report'!E84+'Status Report'!E92+'Status Report'!E100)</f>
        <v/>
      </c>
      <c r="I6" s="19" t="str">
        <f t="shared" si="0"/>
        <v/>
      </c>
      <c r="J6" s="11"/>
    </row>
    <row r="7" spans="1:10">
      <c r="A7" s="10" t="s">
        <v>53</v>
      </c>
      <c r="B7" s="10">
        <f>IF('Status Report'!L60=0, "",'Status Report'!L60)</f>
        <v>11</v>
      </c>
      <c r="E7" s="13" t="s">
        <v>24</v>
      </c>
      <c r="F7" s="14" t="str">
        <f>IF('Status Report'!F36+'Status Report'!F44+'Status Report'!F52+'Status Report'!F60=0,"",'Status Report'!F36+'Status Report'!F44+'Status Report'!F52+'Status Report'!F60)</f>
        <v/>
      </c>
      <c r="G7" s="18" t="str">
        <f>IF('Status Report'!F68+'Status Report'!F76+'Status Report'!F84+'Status Report'!F92+'Status Report'!F100=0,"",'Status Report'!F68+'Status Report'!F76+'Status Report'!F84+'Status Report'!F92+'Status Report'!F100)</f>
        <v/>
      </c>
      <c r="I7" s="19" t="str">
        <f t="shared" si="0"/>
        <v/>
      </c>
      <c r="J7" s="11"/>
    </row>
    <row r="8" spans="1:10" ht="15" customHeight="1">
      <c r="E8" s="13" t="s">
        <v>25</v>
      </c>
      <c r="F8" s="14">
        <f>IF('Status Report'!G36+'Status Report'!G44+'Status Report'!G52+'Status Report'!G60=0,"",'Status Report'!G36+'Status Report'!G44+'Status Report'!G52+'Status Report'!G60)</f>
        <v>1</v>
      </c>
      <c r="G8" s="18">
        <f>IF('Status Report'!G68+'Status Report'!G76+'Status Report'!G84+'Status Report'!G92+'Status Report'!G100=0,"",'Status Report'!G68+'Status Report'!G76+'Status Report'!G84+'Status Report'!G92+'Status Report'!G100)</f>
        <v>1</v>
      </c>
      <c r="I8" s="19">
        <f t="shared" si="0"/>
        <v>2</v>
      </c>
      <c r="J8" s="11"/>
    </row>
    <row r="9" spans="1:10">
      <c r="A9" s="18" t="s">
        <v>64</v>
      </c>
      <c r="B9" s="10" t="s">
        <v>62</v>
      </c>
      <c r="E9" s="13" t="s">
        <v>26</v>
      </c>
      <c r="F9" s="14">
        <f>IF('Status Report'!H36+'Status Report'!H44+'Status Report'!H52+'Status Report'!H60=0,"",'Status Report'!H36+'Status Report'!H44+'Status Report'!H52+'Status Report'!H60)</f>
        <v>2.5</v>
      </c>
      <c r="G9" s="18">
        <f>IF('Status Report'!H68+'Status Report'!H76+'Status Report'!H84+'Status Report'!H92+'Status Report'!H100=0,"",'Status Report'!H68+'Status Report'!H76+'Status Report'!H84+'Status Report'!H92+'Status Report'!H100)</f>
        <v>0.5</v>
      </c>
      <c r="I9" s="19">
        <f t="shared" si="0"/>
        <v>3</v>
      </c>
      <c r="J9" s="11"/>
    </row>
    <row r="10" spans="1:10">
      <c r="A10" s="10" t="s">
        <v>50</v>
      </c>
      <c r="B10" s="10">
        <f>IF('Status Report'!L68=0,"",'Status Report'!L68)</f>
        <v>7.5</v>
      </c>
      <c r="E10" s="13" t="s">
        <v>27</v>
      </c>
      <c r="F10" s="14">
        <f>IF('Status Report'!I36+'Status Report'!I44+'Status Report'!I52+'Status Report'!I60=0,"",'Status Report'!I36+'Status Report'!I44+'Status Report'!I52+'Status Report'!I60)</f>
        <v>1</v>
      </c>
      <c r="G10" s="18">
        <f>IF('Status Report'!I68+'Status Report'!I76+'Status Report'!I84+'Status Report'!I92+'Status Report'!I100=0,"",'Status Report'!I68+'Status Report'!I76+'Status Report'!I84+'Status Report'!I92+'Status Report'!I100)</f>
        <v>5</v>
      </c>
      <c r="I10" s="19">
        <f t="shared" si="0"/>
        <v>6</v>
      </c>
      <c r="J10" s="11"/>
    </row>
    <row r="11" spans="1:10" ht="15" customHeight="1">
      <c r="A11" s="10" t="s">
        <v>51</v>
      </c>
      <c r="B11" s="10">
        <f>IF('Status Report'!L76=0,"",'Status Report'!L76)</f>
        <v>14.5</v>
      </c>
      <c r="E11" s="13" t="s">
        <v>28</v>
      </c>
      <c r="F11" s="14">
        <f>IF('Status Report'!J36+'Status Report'!J44+'Status Report'!J52+'Status Report'!J60=0,"",'Status Report'!J36+'Status Report'!J44+'Status Report'!J52+'Status Report'!J60)</f>
        <v>5</v>
      </c>
      <c r="G11" s="18">
        <f>IF('Status Report'!J68+'Status Report'!J76+'Status Report'!J84+'Status Report'!J92+'Status Report'!J100=0,"",'Status Report'!J68+'Status Report'!J76+'Status Report'!J84+'Status Report'!J92+'Status Report'!J100)</f>
        <v>13</v>
      </c>
      <c r="I11" s="19">
        <f t="shared" si="0"/>
        <v>18</v>
      </c>
      <c r="J11" s="11"/>
    </row>
    <row r="12" spans="1:10">
      <c r="A12" s="10" t="s">
        <v>52</v>
      </c>
      <c r="B12" s="10">
        <f>IF('Status Report'!L84=0,"",'Status Report'!L84)</f>
        <v>10</v>
      </c>
      <c r="E12" s="13" t="s">
        <v>49</v>
      </c>
      <c r="F12" s="14">
        <f>IF('Status Report'!K36+'Status Report'!K44+'Status Report'!K52+'Status Report'!K60=0,"",'Status Report'!K36+'Status Report'!K44+'Status Report'!K52+'Status Report'!K60)</f>
        <v>8</v>
      </c>
      <c r="G12" s="18">
        <f>IF('Status Report'!K68+'Status Report'!K76+'Status Report'!K84+'Status Report'!K92+'Status Report'!K100=0,"",'Status Report'!K68+'Status Report'!K76+'Status Report'!K84+'Status Report'!K92+'Status Report'!K100)</f>
        <v>6</v>
      </c>
      <c r="H12" s="11"/>
      <c r="I12" s="19">
        <f t="shared" si="0"/>
        <v>14</v>
      </c>
      <c r="J12" s="11"/>
    </row>
    <row r="13" spans="1:10">
      <c r="A13" s="10" t="s">
        <v>53</v>
      </c>
      <c r="B13" s="10" t="str">
        <f>IF('Status Report'!L92=0,"",'Status Report'!L92)</f>
        <v/>
      </c>
      <c r="G13" s="18"/>
    </row>
    <row r="14" spans="1:10">
      <c r="A14" s="10" t="s">
        <v>70</v>
      </c>
      <c r="B14" s="10" t="str">
        <f>IF('Status Report'!L100=0,"",'Status Report'!L100)</f>
        <v/>
      </c>
      <c r="E14" s="8" t="s">
        <v>58</v>
      </c>
      <c r="F14" s="16">
        <f>SUM(F3:F12)</f>
        <v>39.5</v>
      </c>
      <c r="G14" s="20">
        <f>SUM(G3:G12)</f>
        <v>32</v>
      </c>
      <c r="I14" s="20">
        <f>SUM(I3:I12)</f>
        <v>71.5</v>
      </c>
    </row>
  </sheetData>
  <mergeCells count="1">
    <mergeCell ref="F1:I1"/>
  </mergeCells>
  <phoneticPr fontId="0" type="noConversion"/>
  <pageMargins left="0.7" right="0.7" top="0.75" bottom="0.75" header="0.3" footer="0.3"/>
  <pageSetup orientation="portrait" horizontalDpi="4294967293" vertic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J14"/>
  <sheetViews>
    <sheetView workbookViewId="0"/>
  </sheetViews>
  <sheetFormatPr defaultRowHeight="15"/>
  <cols>
    <col min="1" max="1" width="7.5703125" style="10" bestFit="1" customWidth="1"/>
    <col min="2" max="2" width="15" style="10" bestFit="1" customWidth="1"/>
    <col min="3" max="4" width="9.140625" style="10"/>
    <col min="5" max="5" width="36.28515625" style="10" bestFit="1" customWidth="1"/>
    <col min="6" max="7" width="7.140625" style="10" bestFit="1" customWidth="1"/>
    <col min="8" max="8" width="2.85546875" style="10" customWidth="1"/>
    <col min="9" max="9" width="7.28515625" style="10" bestFit="1" customWidth="1"/>
    <col min="10" max="16384" width="9.140625" style="10"/>
  </cols>
  <sheetData>
    <row r="1" spans="1:10">
      <c r="A1" s="15" t="s">
        <v>61</v>
      </c>
      <c r="B1" s="9">
        <f>'Status Report'!C7</f>
        <v>40639</v>
      </c>
      <c r="F1" s="101" t="s">
        <v>60</v>
      </c>
      <c r="G1" s="101"/>
      <c r="H1" s="101"/>
      <c r="I1" s="101"/>
      <c r="J1" s="17"/>
    </row>
    <row r="2" spans="1:10">
      <c r="E2" s="12"/>
      <c r="F2" s="10" t="s">
        <v>54</v>
      </c>
      <c r="G2" s="10" t="s">
        <v>64</v>
      </c>
      <c r="I2" s="10" t="s">
        <v>34</v>
      </c>
    </row>
    <row r="3" spans="1:10">
      <c r="A3" s="8" t="s">
        <v>54</v>
      </c>
      <c r="B3" s="10" t="s">
        <v>62</v>
      </c>
      <c r="E3" s="13" t="s">
        <v>20</v>
      </c>
      <c r="F3" s="14" t="str">
        <f>IF('Status Report'!B37+'Status Report'!B45+'Status Report'!B53+'Status Report'!B61=0,"",'Status Report'!B37+'Status Report'!B45+'Status Report'!B53+'Status Report'!B61)</f>
        <v/>
      </c>
      <c r="G3" s="14" t="str">
        <f>IF('Status Report'!B69+'Status Report'!B77+'Status Report'!B85+'Status Report'!B93+'Status Report'!B101=0,"",'Status Report'!B69+'Status Report'!B77+'Status Report'!B85+'Status Report'!B93+'Status Report'!B101)</f>
        <v/>
      </c>
      <c r="I3" s="18" t="str">
        <f>IF(SUM(F3:G3)=0,"",SUM(F3:G3))</f>
        <v/>
      </c>
      <c r="J3" s="19"/>
    </row>
    <row r="4" spans="1:10">
      <c r="A4" s="10" t="s">
        <v>50</v>
      </c>
      <c r="B4" s="10">
        <f>IF('Status Report'!L37=0, "",'Status Report'!L37)</f>
        <v>10</v>
      </c>
      <c r="E4" s="13" t="s">
        <v>21</v>
      </c>
      <c r="F4" s="14">
        <f>IF('Status Report'!C37+'Status Report'!C45+'Status Report'!C53+'Status Report'!C61=0,"",'Status Report'!C37+'Status Report'!C45+'Status Report'!C53+'Status Report'!C61)</f>
        <v>8</v>
      </c>
      <c r="G4" s="14" t="str">
        <f>IF('Status Report'!C69+'Status Report'!C77+'Status Report'!C85+'Status Report'!C93+'Status Report'!C101=0,"",'Status Report'!C69+'Status Report'!C77+'Status Report'!C85+'Status Report'!C93+'Status Report'!C101)</f>
        <v/>
      </c>
      <c r="I4" s="18">
        <f t="shared" ref="I4:I12" si="0">IF(SUM(F4:G4)=0,"",SUM(F4:G4))</f>
        <v>8</v>
      </c>
      <c r="J4" s="19"/>
    </row>
    <row r="5" spans="1:10">
      <c r="A5" s="10" t="s">
        <v>51</v>
      </c>
      <c r="B5" s="10">
        <f>IF('Status Report'!L45=0, "",'Status Report'!L45)</f>
        <v>7</v>
      </c>
      <c r="E5" s="13" t="s">
        <v>22</v>
      </c>
      <c r="F5" s="14">
        <f>IF('Status Report'!D37+'Status Report'!D45+'Status Report'!D53+'Status Report'!D61=0,"",'Status Report'!D37+'Status Report'!D45+'Status Report'!D53+'Status Report'!D61)</f>
        <v>5</v>
      </c>
      <c r="G5" s="14">
        <f>IF('Status Report'!D69+'Status Report'!D77+'Status Report'!D85+'Status Report'!D93+'Status Report'!D101=0,"",'Status Report'!D69+'Status Report'!D77+'Status Report'!D85+'Status Report'!D93+'Status Report'!D101)</f>
        <v>2</v>
      </c>
      <c r="I5" s="18">
        <f t="shared" si="0"/>
        <v>7</v>
      </c>
      <c r="J5" s="19"/>
    </row>
    <row r="6" spans="1:10">
      <c r="A6" s="10" t="s">
        <v>52</v>
      </c>
      <c r="B6" s="10">
        <f>IF('Status Report'!L53=0, "",'Status Report'!L53)</f>
        <v>11</v>
      </c>
      <c r="E6" s="13" t="s">
        <v>23</v>
      </c>
      <c r="F6" s="14" t="str">
        <f>IF('Status Report'!E37+'Status Report'!E45+'Status Report'!E53+'Status Report'!E61=0,"",'Status Report'!E37+'Status Report'!E45+'Status Report'!E53+'Status Report'!E61)</f>
        <v/>
      </c>
      <c r="G6" s="14" t="str">
        <f>IF('Status Report'!E69+'Status Report'!E77+'Status Report'!E85+'Status Report'!E93+'Status Report'!E101=0,"",'Status Report'!E69+'Status Report'!E77+'Status Report'!E85+'Status Report'!E93+'Status Report'!E101)</f>
        <v/>
      </c>
      <c r="I6" s="18" t="str">
        <f t="shared" si="0"/>
        <v/>
      </c>
      <c r="J6" s="19"/>
    </row>
    <row r="7" spans="1:10">
      <c r="A7" s="10" t="s">
        <v>53</v>
      </c>
      <c r="B7" s="10">
        <f>IF('Status Report'!L61=0, "",'Status Report'!L61)</f>
        <v>7</v>
      </c>
      <c r="E7" s="13" t="s">
        <v>24</v>
      </c>
      <c r="F7" s="14" t="str">
        <f>IF('Status Report'!F37+'Status Report'!F45+'Status Report'!F53+'Status Report'!F61=0,"",'Status Report'!F37+'Status Report'!F45+'Status Report'!F53+'Status Report'!F61)</f>
        <v/>
      </c>
      <c r="G7" s="14" t="str">
        <f>IF('Status Report'!F69+'Status Report'!F77+'Status Report'!F85+'Status Report'!F93+'Status Report'!F101=0,"",'Status Report'!F69+'Status Report'!F77+'Status Report'!F85+'Status Report'!F93+'Status Report'!F101)</f>
        <v/>
      </c>
      <c r="I7" s="18" t="str">
        <f t="shared" si="0"/>
        <v/>
      </c>
      <c r="J7" s="19"/>
    </row>
    <row r="8" spans="1:10">
      <c r="E8" s="13" t="s">
        <v>25</v>
      </c>
      <c r="F8" s="14">
        <f>IF('Status Report'!G37+'Status Report'!G45+'Status Report'!G53+'Status Report'!G61=0,"",'Status Report'!G37+'Status Report'!G45+'Status Report'!G53+'Status Report'!G61)</f>
        <v>3</v>
      </c>
      <c r="G8" s="14">
        <f>IF('Status Report'!G69+'Status Report'!G77+'Status Report'!G85+'Status Report'!G93+'Status Report'!G101=0,"",'Status Report'!G69+'Status Report'!G77+'Status Report'!G85+'Status Report'!G93+'Status Report'!G101)</f>
        <v>1</v>
      </c>
      <c r="I8" s="18">
        <f t="shared" si="0"/>
        <v>4</v>
      </c>
      <c r="J8" s="19"/>
    </row>
    <row r="9" spans="1:10">
      <c r="A9" s="18" t="s">
        <v>64</v>
      </c>
      <c r="B9" s="10" t="s">
        <v>62</v>
      </c>
      <c r="E9" s="13" t="s">
        <v>26</v>
      </c>
      <c r="F9" s="14">
        <f>IF('Status Report'!H37+'Status Report'!H45+'Status Report'!H53+'Status Report'!H61=0,"",'Status Report'!H37+'Status Report'!H45+'Status Report'!H53+'Status Report'!H61)</f>
        <v>5</v>
      </c>
      <c r="G9" s="14">
        <f>IF('Status Report'!H69+'Status Report'!H77+'Status Report'!H85+'Status Report'!H93+'Status Report'!H101=0,"",'Status Report'!H69+'Status Report'!H77+'Status Report'!H85+'Status Report'!H93+'Status Report'!H101)</f>
        <v>9</v>
      </c>
      <c r="I9" s="18">
        <f t="shared" si="0"/>
        <v>14</v>
      </c>
      <c r="J9" s="19"/>
    </row>
    <row r="10" spans="1:10">
      <c r="A10" s="10" t="s">
        <v>50</v>
      </c>
      <c r="B10" s="10">
        <f>IF('Status Report'!L69=0,"",'Status Report'!L69)</f>
        <v>7</v>
      </c>
      <c r="E10" s="13" t="s">
        <v>27</v>
      </c>
      <c r="F10" s="14">
        <f>IF('Status Report'!I37+'Status Report'!I45+'Status Report'!I53+'Status Report'!I61=0,"",'Status Report'!I37+'Status Report'!I45+'Status Report'!I53+'Status Report'!I61)</f>
        <v>3</v>
      </c>
      <c r="G10" s="14">
        <f>IF('Status Report'!I69+'Status Report'!I77+'Status Report'!I85+'Status Report'!I93+'Status Report'!I101=0,"",'Status Report'!I69+'Status Report'!I77+'Status Report'!I85+'Status Report'!I93+'Status Report'!I101)</f>
        <v>5</v>
      </c>
      <c r="I10" s="18">
        <f t="shared" si="0"/>
        <v>8</v>
      </c>
      <c r="J10" s="19"/>
    </row>
    <row r="11" spans="1:10">
      <c r="A11" s="10" t="s">
        <v>51</v>
      </c>
      <c r="B11" s="10">
        <f>IF('Status Report'!L77=0,"",'Status Report'!L77)</f>
        <v>13</v>
      </c>
      <c r="E11" s="13" t="s">
        <v>28</v>
      </c>
      <c r="F11" s="14">
        <f>IF('Status Report'!J37+'Status Report'!J45+'Status Report'!J53+'Status Report'!J61=0,"",'Status Report'!J37+'Status Report'!J45+'Status Report'!J53+'Status Report'!J61)</f>
        <v>3</v>
      </c>
      <c r="G11" s="14">
        <f>IF('Status Report'!J69+'Status Report'!J77+'Status Report'!J85+'Status Report'!J93+'Status Report'!J101=0,"",'Status Report'!J69+'Status Report'!J77+'Status Report'!J85+'Status Report'!J93+'Status Report'!J101)</f>
        <v>3</v>
      </c>
      <c r="I11" s="18">
        <f t="shared" si="0"/>
        <v>6</v>
      </c>
      <c r="J11" s="19"/>
    </row>
    <row r="12" spans="1:10">
      <c r="A12" s="10" t="s">
        <v>52</v>
      </c>
      <c r="B12" s="10">
        <f>IF('Status Report'!L85=0,"",'Status Report'!L85)</f>
        <v>7</v>
      </c>
      <c r="E12" s="13" t="s">
        <v>49</v>
      </c>
      <c r="F12" s="14">
        <f>IF('Status Report'!K37+'Status Report'!K45+'Status Report'!K53+'Status Report'!K61=0,"",'Status Report'!K37+'Status Report'!K45+'Status Report'!K53+'Status Report'!K61)</f>
        <v>8</v>
      </c>
      <c r="G12" s="14">
        <f>IF('Status Report'!K69+'Status Report'!K77+'Status Report'!K85+'Status Report'!K93+'Status Report'!K101=0,"",'Status Report'!K69+'Status Report'!K77+'Status Report'!K85+'Status Report'!K93+'Status Report'!K101)</f>
        <v>7</v>
      </c>
      <c r="H12" s="18"/>
      <c r="I12" s="18">
        <f t="shared" si="0"/>
        <v>15</v>
      </c>
      <c r="J12" s="19"/>
    </row>
    <row r="13" spans="1:10">
      <c r="A13" s="10" t="s">
        <v>53</v>
      </c>
      <c r="B13" s="10" t="str">
        <f>IF('Status Report'!L93=0,"",'Status Report'!L93)</f>
        <v/>
      </c>
      <c r="H13" s="18"/>
    </row>
    <row r="14" spans="1:10">
      <c r="A14" s="10" t="s">
        <v>70</v>
      </c>
      <c r="B14" s="10" t="str">
        <f>IF('Status Report'!L101=0,"",'Status Report'!L101)</f>
        <v/>
      </c>
      <c r="E14" s="8" t="s">
        <v>58</v>
      </c>
      <c r="F14" s="16">
        <f>SUM(F3:F12)</f>
        <v>35</v>
      </c>
      <c r="G14" s="16">
        <f>SUM(G3:G12)</f>
        <v>27</v>
      </c>
      <c r="H14" s="20"/>
      <c r="I14" s="20">
        <f>SUM(I3:I12)</f>
        <v>62</v>
      </c>
      <c r="J14" s="20"/>
    </row>
  </sheetData>
  <mergeCells count="1">
    <mergeCell ref="F1:I1"/>
  </mergeCells>
  <phoneticPr fontId="0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I14"/>
  <sheetViews>
    <sheetView workbookViewId="0"/>
  </sheetViews>
  <sheetFormatPr defaultRowHeight="15"/>
  <cols>
    <col min="1" max="1" width="7.5703125" style="10" bestFit="1" customWidth="1"/>
    <col min="2" max="2" width="15" style="10" bestFit="1" customWidth="1"/>
    <col min="3" max="4" width="9.140625" style="10"/>
    <col min="5" max="5" width="36.28515625" style="10" bestFit="1" customWidth="1"/>
    <col min="6" max="7" width="7.140625" style="10" bestFit="1" customWidth="1"/>
    <col min="8" max="8" width="2.85546875" style="10" customWidth="1"/>
    <col min="9" max="9" width="7.28515625" style="10" bestFit="1" customWidth="1"/>
    <col min="10" max="16384" width="9.140625" style="10"/>
  </cols>
  <sheetData>
    <row r="1" spans="1:9">
      <c r="A1" s="15" t="s">
        <v>61</v>
      </c>
      <c r="B1" s="9">
        <f>'Status Report'!C7</f>
        <v>40639</v>
      </c>
      <c r="F1" s="101" t="s">
        <v>60</v>
      </c>
      <c r="G1" s="101"/>
      <c r="H1" s="101"/>
      <c r="I1" s="101"/>
    </row>
    <row r="2" spans="1:9">
      <c r="E2" s="12"/>
      <c r="F2" s="10" t="s">
        <v>54</v>
      </c>
      <c r="G2" s="10" t="s">
        <v>64</v>
      </c>
      <c r="I2" s="10" t="s">
        <v>34</v>
      </c>
    </row>
    <row r="3" spans="1:9">
      <c r="A3" s="8" t="s">
        <v>54</v>
      </c>
      <c r="B3" s="10" t="s">
        <v>62</v>
      </c>
      <c r="E3" s="13" t="s">
        <v>20</v>
      </c>
      <c r="F3" s="14" t="str">
        <f>IF('Status Report'!B38+'Status Report'!B46+'Status Report'!B54+'Status Report'!B62=0,"",'Status Report'!B38+'Status Report'!B46+'Status Report'!B54+'Status Report'!B62)</f>
        <v/>
      </c>
      <c r="G3" s="18" t="str">
        <f>IF('Status Report'!B70+'Status Report'!B78+'Status Report'!B86+'Status Report'!B94+'Status Report'!B102=0,"",'Status Report'!B70+'Status Report'!B78+'Status Report'!B86+'Status Report'!B94+'Status Report'!B102)</f>
        <v/>
      </c>
      <c r="I3" s="18" t="str">
        <f>IF(SUM(F3:G3)=0,"",SUM(F3:G3))</f>
        <v/>
      </c>
    </row>
    <row r="4" spans="1:9">
      <c r="A4" s="10" t="s">
        <v>50</v>
      </c>
      <c r="B4" s="10">
        <f>IF('Status Report'!L38=0, "",'Status Report'!L38)</f>
        <v>10</v>
      </c>
      <c r="E4" s="13" t="s">
        <v>21</v>
      </c>
      <c r="F4" s="14">
        <f>IF('Status Report'!C38+'Status Report'!C46+'Status Report'!C54+'Status Report'!C62=0,"",'Status Report'!C38+'Status Report'!C46+'Status Report'!C54+'Status Report'!C62)</f>
        <v>4</v>
      </c>
      <c r="G4" s="18" t="str">
        <f>IF('Status Report'!C70+'Status Report'!C78+'Status Report'!C86+'Status Report'!C94+'Status Report'!C102=0,"",'Status Report'!C70+'Status Report'!C78+'Status Report'!C86+'Status Report'!C94+'Status Report'!C102)</f>
        <v/>
      </c>
      <c r="I4" s="18">
        <f t="shared" ref="I4:I12" si="0">IF(SUM(F4:G4)=0,"",SUM(F4:G4))</f>
        <v>4</v>
      </c>
    </row>
    <row r="5" spans="1:9">
      <c r="A5" s="10" t="s">
        <v>51</v>
      </c>
      <c r="B5" s="10">
        <f>IF('Status Report'!L46=0, "",'Status Report'!L46)</f>
        <v>8</v>
      </c>
      <c r="E5" s="13" t="s">
        <v>22</v>
      </c>
      <c r="F5" s="14" t="str">
        <f>IF('Status Report'!D38+'Status Report'!D46+'Status Report'!D54+'Status Report'!D62=0,"",'Status Report'!D38+'Status Report'!D46+'Status Report'!D54+'Status Report'!D62)</f>
        <v/>
      </c>
      <c r="G5" s="18" t="str">
        <f>IF('Status Report'!D70+'Status Report'!D78+'Status Report'!D86+'Status Report'!D94+'Status Report'!D102=0,"",'Status Report'!D70+'Status Report'!D78+'Status Report'!D86+'Status Report'!D94+'Status Report'!D102)</f>
        <v/>
      </c>
      <c r="I5" s="18" t="str">
        <f t="shared" si="0"/>
        <v/>
      </c>
    </row>
    <row r="6" spans="1:9">
      <c r="A6" s="10" t="s">
        <v>52</v>
      </c>
      <c r="B6" s="10">
        <f>IF('Status Report'!L54=0, "",'Status Report'!L54)</f>
        <v>7</v>
      </c>
      <c r="E6" s="13" t="s">
        <v>23</v>
      </c>
      <c r="F6" s="14" t="str">
        <f>IF('Status Report'!E38+'Status Report'!E46+'Status Report'!E54+'Status Report'!E62=0,"",'Status Report'!E38+'Status Report'!E46+'Status Report'!E54+'Status Report'!E62)</f>
        <v/>
      </c>
      <c r="G6" s="18" t="str">
        <f>IF('Status Report'!E70+'Status Report'!E78+'Status Report'!E86+'Status Report'!E94+'Status Report'!E102=0,"",'Status Report'!E70+'Status Report'!E78+'Status Report'!E86+'Status Report'!E94+'Status Report'!E102)</f>
        <v/>
      </c>
      <c r="I6" s="18" t="str">
        <f t="shared" si="0"/>
        <v/>
      </c>
    </row>
    <row r="7" spans="1:9">
      <c r="A7" s="10" t="s">
        <v>53</v>
      </c>
      <c r="B7" s="10">
        <f>IF('Status Report'!L62=0, "",'Status Report'!L62)</f>
        <v>7</v>
      </c>
      <c r="E7" s="13" t="s">
        <v>24</v>
      </c>
      <c r="F7" s="14">
        <f>IF('Status Report'!F38+'Status Report'!F46+'Status Report'!F54+'Status Report'!F62=0,"",'Status Report'!F38+'Status Report'!F46+'Status Report'!F54+'Status Report'!F62)</f>
        <v>3</v>
      </c>
      <c r="G7" s="18" t="str">
        <f>IF('Status Report'!F70+'Status Report'!F78+'Status Report'!F86+'Status Report'!F94+'Status Report'!F102=0,"",'Status Report'!F70+'Status Report'!F78+'Status Report'!F86+'Status Report'!F94+'Status Report'!F102)</f>
        <v/>
      </c>
      <c r="I7" s="18">
        <f t="shared" si="0"/>
        <v>3</v>
      </c>
    </row>
    <row r="8" spans="1:9">
      <c r="E8" s="13" t="s">
        <v>25</v>
      </c>
      <c r="F8" s="14">
        <f>IF('Status Report'!G38+'Status Report'!G46+'Status Report'!G54+'Status Report'!G62=0,"",'Status Report'!G38+'Status Report'!G46+'Status Report'!G54+'Status Report'!G62)</f>
        <v>13</v>
      </c>
      <c r="G8" s="18">
        <f>IF('Status Report'!G70+'Status Report'!G78+'Status Report'!G86+'Status Report'!G94+'Status Report'!G102=0,"",'Status Report'!G70+'Status Report'!G78+'Status Report'!G86+'Status Report'!G94+'Status Report'!G102)</f>
        <v>4</v>
      </c>
      <c r="I8" s="18">
        <f t="shared" si="0"/>
        <v>17</v>
      </c>
    </row>
    <row r="9" spans="1:9">
      <c r="A9" s="18" t="s">
        <v>64</v>
      </c>
      <c r="B9" s="10" t="s">
        <v>62</v>
      </c>
      <c r="E9" s="13" t="s">
        <v>26</v>
      </c>
      <c r="F9" s="14" t="str">
        <f>IF('Status Report'!H38+'Status Report'!H46+'Status Report'!H54+'Status Report'!H62=0,"",'Status Report'!H38+'Status Report'!H46+'Status Report'!H54+'Status Report'!H62)</f>
        <v/>
      </c>
      <c r="G9" s="18" t="str">
        <f>IF('Status Report'!H70+'Status Report'!H78+'Status Report'!H86+'Status Report'!H94+'Status Report'!H102=0,"",'Status Report'!H70+'Status Report'!H78+'Status Report'!H86+'Status Report'!H94+'Status Report'!H102)</f>
        <v/>
      </c>
      <c r="I9" s="18" t="str">
        <f t="shared" si="0"/>
        <v/>
      </c>
    </row>
    <row r="10" spans="1:9">
      <c r="A10" s="10" t="s">
        <v>50</v>
      </c>
      <c r="B10" s="10">
        <f>IF('Status Report'!L70=0,"",'Status Report'!L70)</f>
        <v>9</v>
      </c>
      <c r="E10" s="13" t="s">
        <v>27</v>
      </c>
      <c r="F10" s="14">
        <f>IF('Status Report'!I38+'Status Report'!I46+'Status Report'!I54+'Status Report'!I62=0,"",'Status Report'!I38+'Status Report'!I46+'Status Report'!I54+'Status Report'!I62)</f>
        <v>1</v>
      </c>
      <c r="G10" s="18">
        <f>IF('Status Report'!I70+'Status Report'!I78+'Status Report'!I86+'Status Report'!I94+'Status Report'!I102=0,"",'Status Report'!I70+'Status Report'!I78+'Status Report'!I86+'Status Report'!I94+'Status Report'!I102)</f>
        <v>1</v>
      </c>
      <c r="I10" s="18">
        <f t="shared" si="0"/>
        <v>2</v>
      </c>
    </row>
    <row r="11" spans="1:9">
      <c r="A11" s="10" t="s">
        <v>51</v>
      </c>
      <c r="B11" s="10">
        <f>IF('Status Report'!L78=0,"",'Status Report'!L78)</f>
        <v>5</v>
      </c>
      <c r="E11" s="13" t="s">
        <v>28</v>
      </c>
      <c r="F11" s="14" t="str">
        <f>IF('Status Report'!J38+'Status Report'!J46+'Status Report'!J54+'Status Report'!J62=0,"",'Status Report'!J38+'Status Report'!J46+'Status Report'!J54+'Status Report'!J62)</f>
        <v/>
      </c>
      <c r="G11" s="18">
        <f>IF('Status Report'!J70+'Status Report'!J78+'Status Report'!J86+'Status Report'!J94+'Status Report'!J102=0,"",'Status Report'!J70+'Status Report'!J78+'Status Report'!J86+'Status Report'!J94+'Status Report'!J102)</f>
        <v>5</v>
      </c>
      <c r="I11" s="18">
        <f t="shared" si="0"/>
        <v>5</v>
      </c>
    </row>
    <row r="12" spans="1:9">
      <c r="A12" s="10" t="s">
        <v>52</v>
      </c>
      <c r="B12" s="10">
        <f>IF('Status Report'!L86=0,"",'Status Report'!L86)</f>
        <v>3</v>
      </c>
      <c r="E12" s="13" t="s">
        <v>49</v>
      </c>
      <c r="F12" s="14">
        <f>IF('Status Report'!K38+'Status Report'!K46+'Status Report'!K54+'Status Report'!K62=0,"",'Status Report'!K38+'Status Report'!K46+'Status Report'!K54+'Status Report'!K62)</f>
        <v>11</v>
      </c>
      <c r="G12" s="18">
        <f>IF('Status Report'!K70+'Status Report'!K78+'Status Report'!K86+'Status Report'!K94+'Status Report'!K102=0,"",'Status Report'!K70+'Status Report'!K78+'Status Report'!K86+'Status Report'!K94+'Status Report'!K102)</f>
        <v>7</v>
      </c>
      <c r="I12" s="18">
        <f t="shared" si="0"/>
        <v>18</v>
      </c>
    </row>
    <row r="13" spans="1:9">
      <c r="A13" s="10" t="s">
        <v>53</v>
      </c>
      <c r="B13" s="10" t="str">
        <f>IF('Status Report'!L94=0,"",'Status Report'!L94)</f>
        <v/>
      </c>
    </row>
    <row r="14" spans="1:9">
      <c r="A14" s="10" t="s">
        <v>70</v>
      </c>
      <c r="B14" s="10" t="str">
        <f>IF('Status Report'!L102=0,"",'Status Report'!L102)</f>
        <v/>
      </c>
      <c r="E14" s="8" t="s">
        <v>58</v>
      </c>
      <c r="F14" s="16">
        <f>SUM(F3:F12)</f>
        <v>32</v>
      </c>
      <c r="G14" s="20">
        <f>SUM(G3:G12)</f>
        <v>17</v>
      </c>
      <c r="I14" s="20">
        <f>SUM(I3:I12)</f>
        <v>49</v>
      </c>
    </row>
  </sheetData>
  <mergeCells count="1">
    <mergeCell ref="F1:I1"/>
  </mergeCells>
  <phoneticPr fontId="0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I14"/>
  <sheetViews>
    <sheetView workbookViewId="0"/>
  </sheetViews>
  <sheetFormatPr defaultRowHeight="15"/>
  <cols>
    <col min="1" max="1" width="7.5703125" style="10" bestFit="1" customWidth="1"/>
    <col min="2" max="2" width="15" style="10" bestFit="1" customWidth="1"/>
    <col min="3" max="4" width="9.140625" style="10"/>
    <col min="5" max="5" width="36.28515625" style="10" bestFit="1" customWidth="1"/>
    <col min="6" max="7" width="7.140625" style="10" bestFit="1" customWidth="1"/>
    <col min="8" max="8" width="2.85546875" style="10" customWidth="1"/>
    <col min="9" max="9" width="7.28515625" style="10" bestFit="1" customWidth="1"/>
    <col min="10" max="16384" width="9.140625" style="10"/>
  </cols>
  <sheetData>
    <row r="1" spans="1:9">
      <c r="A1" s="15" t="s">
        <v>61</v>
      </c>
      <c r="B1" s="9">
        <f>'Status Report'!C7</f>
        <v>40639</v>
      </c>
      <c r="F1" s="101" t="s">
        <v>60</v>
      </c>
      <c r="G1" s="101"/>
      <c r="H1" s="101"/>
      <c r="I1" s="101"/>
    </row>
    <row r="2" spans="1:9">
      <c r="E2" s="12"/>
      <c r="F2" s="10" t="s">
        <v>54</v>
      </c>
      <c r="G2" s="10" t="s">
        <v>64</v>
      </c>
      <c r="I2" s="10" t="s">
        <v>34</v>
      </c>
    </row>
    <row r="3" spans="1:9">
      <c r="A3" s="8" t="s">
        <v>54</v>
      </c>
      <c r="B3" s="10" t="s">
        <v>62</v>
      </c>
      <c r="E3" s="13" t="s">
        <v>20</v>
      </c>
      <c r="F3" s="14" t="str">
        <f>IF('Status Report'!B39+'Status Report'!B47+'Status Report'!B55+'Status Report'!B63=0,"",'Status Report'!B39+'Status Report'!B47+'Status Report'!B55+'Status Report'!B63)</f>
        <v/>
      </c>
      <c r="G3" s="18" t="str">
        <f>IF('Status Report'!B71+'Status Report'!B79+'Status Report'!B87+'Status Report'!B95+'Status Report'!B103=0,"",'Status Report'!B71+'Status Report'!B79+'Status Report'!B87+'Status Report'!B95+'Status Report'!B103)</f>
        <v/>
      </c>
      <c r="I3" s="10" t="str">
        <f>IF(SUM(F3:G3)=0,"",SUM(F3:G3))</f>
        <v/>
      </c>
    </row>
    <row r="4" spans="1:9">
      <c r="A4" s="10" t="s">
        <v>50</v>
      </c>
      <c r="B4" s="10">
        <f>IF('Status Report'!L39=0, "",'Status Report'!L39)</f>
        <v>10</v>
      </c>
      <c r="E4" s="13" t="s">
        <v>21</v>
      </c>
      <c r="F4" s="14">
        <f>IF('Status Report'!C39+'Status Report'!C47+'Status Report'!C55+'Status Report'!C63=0,"",'Status Report'!C39+'Status Report'!C47+'Status Report'!C55+'Status Report'!C63)</f>
        <v>5</v>
      </c>
      <c r="G4" s="18" t="str">
        <f>IF('Status Report'!C71+'Status Report'!C79+'Status Report'!C87+'Status Report'!C95+'Status Report'!C103=0,"",'Status Report'!C71+'Status Report'!C79+'Status Report'!C87+'Status Report'!C95+'Status Report'!C103)</f>
        <v/>
      </c>
      <c r="I4" s="10">
        <f t="shared" ref="I4:I12" si="0">IF(SUM(F4:G4)=0,"",SUM(F4:G4))</f>
        <v>5</v>
      </c>
    </row>
    <row r="5" spans="1:9">
      <c r="A5" s="10" t="s">
        <v>51</v>
      </c>
      <c r="B5" s="10">
        <f>IF('Status Report'!L47=0, "",'Status Report'!L47)</f>
        <v>7</v>
      </c>
      <c r="E5" s="13" t="s">
        <v>22</v>
      </c>
      <c r="F5" s="14">
        <f>IF('Status Report'!D39+'Status Report'!D47+'Status Report'!D55+'Status Report'!D63=0,"",'Status Report'!D39+'Status Report'!D47+'Status Report'!D55+'Status Report'!D63)</f>
        <v>6</v>
      </c>
      <c r="G5" s="18" t="str">
        <f>IF('Status Report'!D71+'Status Report'!D79+'Status Report'!D87+'Status Report'!D95+'Status Report'!D103=0,"",'Status Report'!D71+'Status Report'!D79+'Status Report'!D87+'Status Report'!D95+'Status Report'!D103)</f>
        <v/>
      </c>
      <c r="I5" s="10">
        <f t="shared" si="0"/>
        <v>6</v>
      </c>
    </row>
    <row r="6" spans="1:9">
      <c r="A6" s="10" t="s">
        <v>52</v>
      </c>
      <c r="B6" s="10">
        <f>IF('Status Report'!L55=0, "",'Status Report'!L55)</f>
        <v>7</v>
      </c>
      <c r="E6" s="13" t="s">
        <v>23</v>
      </c>
      <c r="F6" s="14">
        <f>IF('Status Report'!E39+'Status Report'!E47+'Status Report'!E55+'Status Report'!E63=0,"",'Status Report'!E39+'Status Report'!E47+'Status Report'!E55+'Status Report'!E63)</f>
        <v>6</v>
      </c>
      <c r="G6" s="18">
        <f>IF('Status Report'!E71+'Status Report'!E79+'Status Report'!E87+'Status Report'!E95+'Status Report'!E103=0,"",'Status Report'!E71+'Status Report'!E79+'Status Report'!E87+'Status Report'!E95+'Status Report'!E103)</f>
        <v>5</v>
      </c>
      <c r="I6" s="10">
        <f t="shared" si="0"/>
        <v>11</v>
      </c>
    </row>
    <row r="7" spans="1:9">
      <c r="A7" s="10" t="s">
        <v>53</v>
      </c>
      <c r="B7" s="10">
        <f>IF('Status Report'!L63=0, "",'Status Report'!L63)</f>
        <v>13</v>
      </c>
      <c r="E7" s="13" t="s">
        <v>24</v>
      </c>
      <c r="F7" s="14" t="str">
        <f>IF('Status Report'!F39+'Status Report'!F47+'Status Report'!F55+'Status Report'!F63=0,"",'Status Report'!F39+'Status Report'!F47+'Status Report'!F55+'Status Report'!F63)</f>
        <v/>
      </c>
      <c r="G7" s="18" t="str">
        <f>IF('Status Report'!F71+'Status Report'!F79+'Status Report'!F87+'Status Report'!F95+'Status Report'!F103=0,"",'Status Report'!F71+'Status Report'!F79+'Status Report'!F87+'Status Report'!F95+'Status Report'!F103)</f>
        <v/>
      </c>
      <c r="I7" s="10" t="str">
        <f t="shared" si="0"/>
        <v/>
      </c>
    </row>
    <row r="8" spans="1:9">
      <c r="E8" s="13" t="s">
        <v>25</v>
      </c>
      <c r="F8" s="14">
        <f>IF('Status Report'!G39+'Status Report'!G47+'Status Report'!G55+'Status Report'!G63=0,"",'Status Report'!G39+'Status Report'!G47+'Status Report'!G55+'Status Report'!G63)</f>
        <v>2</v>
      </c>
      <c r="G8" s="18" t="str">
        <f>IF('Status Report'!G71+'Status Report'!G79+'Status Report'!G87+'Status Report'!G95+'Status Report'!G103=0,"",'Status Report'!G71+'Status Report'!G79+'Status Report'!G87+'Status Report'!G95+'Status Report'!G103)</f>
        <v/>
      </c>
      <c r="I8" s="10">
        <f t="shared" si="0"/>
        <v>2</v>
      </c>
    </row>
    <row r="9" spans="1:9">
      <c r="A9" s="18" t="s">
        <v>64</v>
      </c>
      <c r="B9" s="10" t="s">
        <v>62</v>
      </c>
      <c r="E9" s="13" t="s">
        <v>26</v>
      </c>
      <c r="F9" s="14">
        <f>IF('Status Report'!H39+'Status Report'!H47+'Status Report'!H55+'Status Report'!H63=0,"",'Status Report'!H39+'Status Report'!H47+'Status Report'!H55+'Status Report'!H63)</f>
        <v>6</v>
      </c>
      <c r="G9" s="18">
        <f>IF('Status Report'!H71+'Status Report'!H79+'Status Report'!H87+'Status Report'!H95+'Status Report'!H103=0,"",'Status Report'!H71+'Status Report'!H79+'Status Report'!H87+'Status Report'!H95+'Status Report'!H103)</f>
        <v>2</v>
      </c>
      <c r="I9" s="10">
        <f t="shared" si="0"/>
        <v>8</v>
      </c>
    </row>
    <row r="10" spans="1:9">
      <c r="A10" s="10" t="s">
        <v>50</v>
      </c>
      <c r="B10" s="10">
        <f>IF('Status Report'!L71=0,"",'Status Report'!L71)</f>
        <v>4</v>
      </c>
      <c r="E10" s="13" t="s">
        <v>27</v>
      </c>
      <c r="F10" s="14" t="str">
        <f>IF('Status Report'!I39+'Status Report'!I47+'Status Report'!I55+'Status Report'!I63=0,"",'Status Report'!I39+'Status Report'!I47+'Status Report'!I55+'Status Report'!I63)</f>
        <v/>
      </c>
      <c r="G10" s="18" t="str">
        <f>IF('Status Report'!I71+'Status Report'!I79+'Status Report'!I87+'Status Report'!I95+'Status Report'!I103=0,"",'Status Report'!I71+'Status Report'!I79+'Status Report'!I87+'Status Report'!I95+'Status Report'!I103)</f>
        <v/>
      </c>
      <c r="I10" s="10" t="str">
        <f t="shared" si="0"/>
        <v/>
      </c>
    </row>
    <row r="11" spans="1:9">
      <c r="A11" s="10" t="s">
        <v>51</v>
      </c>
      <c r="B11" s="10">
        <f>IF('Status Report'!L79=0,"",'Status Report'!L79)</f>
        <v>4</v>
      </c>
      <c r="E11" s="13" t="s">
        <v>28</v>
      </c>
      <c r="F11" s="14">
        <f>IF('Status Report'!J39+'Status Report'!J47+'Status Report'!J55+'Status Report'!J63=0,"",'Status Report'!J39+'Status Report'!J47+'Status Report'!J55+'Status Report'!J63)</f>
        <v>6</v>
      </c>
      <c r="G11" s="18" t="str">
        <f>IF('Status Report'!J71+'Status Report'!J79+'Status Report'!J87+'Status Report'!J95+'Status Report'!J103=0,"",'Status Report'!J71+'Status Report'!J79+'Status Report'!J87+'Status Report'!J95+'Status Report'!J103)</f>
        <v/>
      </c>
      <c r="I11" s="10">
        <f t="shared" si="0"/>
        <v>6</v>
      </c>
    </row>
    <row r="12" spans="1:9">
      <c r="A12" s="10" t="s">
        <v>52</v>
      </c>
      <c r="B12" s="10">
        <f>IF('Status Report'!L87=0,"",'Status Report'!L87)</f>
        <v>4</v>
      </c>
      <c r="E12" s="13" t="s">
        <v>49</v>
      </c>
      <c r="F12" s="14">
        <f>IF('Status Report'!K39+'Status Report'!K47+'Status Report'!K55+'Status Report'!K63=0,"",'Status Report'!K39+'Status Report'!K47+'Status Report'!K55+'Status Report'!K63)</f>
        <v>6</v>
      </c>
      <c r="G12" s="18">
        <f>IF('Status Report'!K71+'Status Report'!K79+'Status Report'!K87+'Status Report'!K95+'Status Report'!K103=0,"",'Status Report'!K71+'Status Report'!K79+'Status Report'!K87+'Status Report'!K95+'Status Report'!K103)</f>
        <v>5</v>
      </c>
      <c r="I12" s="10">
        <f t="shared" si="0"/>
        <v>11</v>
      </c>
    </row>
    <row r="13" spans="1:9">
      <c r="A13" s="10" t="s">
        <v>53</v>
      </c>
      <c r="B13" s="10" t="str">
        <f>IF('Status Report'!L95=0,"",'Status Report'!L95)</f>
        <v/>
      </c>
    </row>
    <row r="14" spans="1:9">
      <c r="A14" s="10" t="s">
        <v>70</v>
      </c>
      <c r="B14" s="10" t="str">
        <f>IF('Status Report'!L103=0,"",'Status Report'!L103)</f>
        <v/>
      </c>
      <c r="E14" s="8" t="s">
        <v>58</v>
      </c>
      <c r="F14" s="16">
        <f>SUM(F3:F12)</f>
        <v>37</v>
      </c>
      <c r="G14" s="20">
        <f>SUM(G3:G12)</f>
        <v>12</v>
      </c>
      <c r="I14" s="20">
        <f>SUM(I3:I12)</f>
        <v>49</v>
      </c>
    </row>
  </sheetData>
  <mergeCells count="1">
    <mergeCell ref="F1:I1"/>
  </mergeCells>
  <phoneticPr fontId="0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I14"/>
  <sheetViews>
    <sheetView workbookViewId="0"/>
  </sheetViews>
  <sheetFormatPr defaultRowHeight="15"/>
  <cols>
    <col min="1" max="1" width="7.5703125" style="10" bestFit="1" customWidth="1"/>
    <col min="2" max="2" width="15" style="10" bestFit="1" customWidth="1"/>
    <col min="3" max="4" width="9.140625" style="10"/>
    <col min="5" max="5" width="36.28515625" style="10" bestFit="1" customWidth="1"/>
    <col min="6" max="7" width="7.140625" style="10" bestFit="1" customWidth="1"/>
    <col min="8" max="8" width="2.85546875" style="10" customWidth="1"/>
    <col min="9" max="9" width="7.28515625" style="10" bestFit="1" customWidth="1"/>
    <col min="10" max="16384" width="9.140625" style="10"/>
  </cols>
  <sheetData>
    <row r="1" spans="1:9">
      <c r="A1" s="15" t="s">
        <v>61</v>
      </c>
      <c r="B1" s="9">
        <f>'Status Report'!C7</f>
        <v>40639</v>
      </c>
      <c r="F1" s="101" t="s">
        <v>60</v>
      </c>
      <c r="G1" s="101"/>
      <c r="H1" s="101"/>
      <c r="I1" s="101"/>
    </row>
    <row r="2" spans="1:9">
      <c r="E2" s="12"/>
      <c r="F2" s="10" t="s">
        <v>54</v>
      </c>
      <c r="G2" s="10" t="s">
        <v>64</v>
      </c>
      <c r="I2" s="10" t="s">
        <v>34</v>
      </c>
    </row>
    <row r="3" spans="1:9">
      <c r="A3" s="8" t="s">
        <v>54</v>
      </c>
      <c r="B3" s="10" t="s">
        <v>62</v>
      </c>
      <c r="E3" s="13" t="s">
        <v>20</v>
      </c>
      <c r="F3" s="14">
        <f>IF('Status Report'!B40+'Status Report'!B48+'Status Report'!B56+'Status Report'!B64=0,"",'Status Report'!B40+'Status Report'!B48+'Status Report'!B56+'Status Report'!B64)</f>
        <v>1</v>
      </c>
      <c r="G3" s="18" t="str">
        <f>IF('Status Report'!B72+'Status Report'!B80+'Status Report'!B88+'Status Report'!B96+'Status Report'!B104=0,"",'Status Report'!B72+'Status Report'!B80+'Status Report'!B88+'Status Report'!B96+'Status Report'!B104)</f>
        <v/>
      </c>
      <c r="I3" s="18">
        <f>IF(SUM(F3:G3)=0,"",SUM(F3:G3))</f>
        <v>1</v>
      </c>
    </row>
    <row r="4" spans="1:9">
      <c r="A4" s="10" t="s">
        <v>50</v>
      </c>
      <c r="B4" s="10">
        <f>IF('Status Report'!L40=0, "",'Status Report'!L40)</f>
        <v>10</v>
      </c>
      <c r="E4" s="13" t="s">
        <v>21</v>
      </c>
      <c r="F4" s="14">
        <f>IF('Status Report'!C40+'Status Report'!C48+'Status Report'!C56+'Status Report'!C64=0,"",'Status Report'!C40+'Status Report'!C48+'Status Report'!C56+'Status Report'!C64)</f>
        <v>3</v>
      </c>
      <c r="G4" s="18" t="str">
        <f>IF('Status Report'!C72+'Status Report'!C80+'Status Report'!C88+'Status Report'!C96+'Status Report'!C104=0,"",'Status Report'!C72+'Status Report'!C80+'Status Report'!C88+'Status Report'!C96+'Status Report'!C104)</f>
        <v/>
      </c>
      <c r="I4" s="18">
        <f t="shared" ref="I4:I12" si="0">IF(SUM(F4:G4)=0,"",SUM(F4:G4))</f>
        <v>3</v>
      </c>
    </row>
    <row r="5" spans="1:9">
      <c r="A5" s="10" t="s">
        <v>51</v>
      </c>
      <c r="B5" s="10">
        <f>IF('Status Report'!L48=0, "",'Status Report'!L48)</f>
        <v>6</v>
      </c>
      <c r="E5" s="13" t="s">
        <v>22</v>
      </c>
      <c r="F5" s="14">
        <f>IF('Status Report'!D40+'Status Report'!D48+'Status Report'!D56+'Status Report'!D64=0,"",'Status Report'!D40+'Status Report'!D48+'Status Report'!D56+'Status Report'!D64)</f>
        <v>3</v>
      </c>
      <c r="G5" s="18" t="str">
        <f>IF('Status Report'!D72+'Status Report'!D80+'Status Report'!D88+'Status Report'!D96+'Status Report'!D104=0,"",'Status Report'!D72+'Status Report'!D80+'Status Report'!D88+'Status Report'!D96+'Status Report'!D104)</f>
        <v/>
      </c>
      <c r="I5" s="18">
        <f t="shared" si="0"/>
        <v>3</v>
      </c>
    </row>
    <row r="6" spans="1:9">
      <c r="A6" s="10" t="s">
        <v>52</v>
      </c>
      <c r="B6" s="10">
        <f>IF('Status Report'!L56=0, "",'Status Report'!L56)</f>
        <v>13</v>
      </c>
      <c r="E6" s="13" t="s">
        <v>23</v>
      </c>
      <c r="F6" s="14">
        <f>IF('Status Report'!E40+'Status Report'!E48+'Status Report'!E56+'Status Report'!E64=0,"",'Status Report'!E40+'Status Report'!E48+'Status Report'!E56+'Status Report'!E64)</f>
        <v>1</v>
      </c>
      <c r="G6" s="18" t="str">
        <f>IF('Status Report'!E72+'Status Report'!E80+'Status Report'!E88+'Status Report'!E96+'Status Report'!E104=0,"",'Status Report'!E72+'Status Report'!E80+'Status Report'!E88+'Status Report'!E96+'Status Report'!E104)</f>
        <v/>
      </c>
      <c r="I6" s="18">
        <f t="shared" si="0"/>
        <v>1</v>
      </c>
    </row>
    <row r="7" spans="1:9">
      <c r="A7" s="10" t="s">
        <v>53</v>
      </c>
      <c r="B7" s="10">
        <f>IF('Status Report'!L64=0, "",'Status Report'!L64)</f>
        <v>23</v>
      </c>
      <c r="E7" s="13" t="s">
        <v>24</v>
      </c>
      <c r="F7" s="14">
        <f>IF('Status Report'!F40+'Status Report'!F48+'Status Report'!F56+'Status Report'!F64=0,"",'Status Report'!F40+'Status Report'!F48+'Status Report'!F56+'Status Report'!F64)</f>
        <v>3</v>
      </c>
      <c r="G7" s="18" t="str">
        <f>IF('Status Report'!F72+'Status Report'!F80+'Status Report'!F88+'Status Report'!F96+'Status Report'!F104=0,"",'Status Report'!F72+'Status Report'!F80+'Status Report'!F88+'Status Report'!F96+'Status Report'!F104)</f>
        <v/>
      </c>
      <c r="I7" s="18">
        <f t="shared" si="0"/>
        <v>3</v>
      </c>
    </row>
    <row r="8" spans="1:9">
      <c r="E8" s="13" t="s">
        <v>25</v>
      </c>
      <c r="F8" s="14">
        <f>IF('Status Report'!G40+'Status Report'!G48+'Status Report'!G56+'Status Report'!G64=0,"",'Status Report'!G40+'Status Report'!G48+'Status Report'!G56+'Status Report'!G64)</f>
        <v>6</v>
      </c>
      <c r="G8" s="18">
        <f>IF('Status Report'!G72+'Status Report'!G80+'Status Report'!G88+'Status Report'!G96+'Status Report'!G104=0,"",'Status Report'!G72+'Status Report'!G80+'Status Report'!G88+'Status Report'!G96+'Status Report'!G104)</f>
        <v>4</v>
      </c>
      <c r="I8" s="18">
        <f t="shared" si="0"/>
        <v>10</v>
      </c>
    </row>
    <row r="9" spans="1:9">
      <c r="A9" s="18" t="s">
        <v>64</v>
      </c>
      <c r="B9" s="10" t="s">
        <v>62</v>
      </c>
      <c r="E9" s="13" t="s">
        <v>26</v>
      </c>
      <c r="F9" s="14">
        <f>IF('Status Report'!H40+'Status Report'!H48+'Status Report'!H56+'Status Report'!H64=0,"",'Status Report'!H40+'Status Report'!H48+'Status Report'!H56+'Status Report'!H64)</f>
        <v>8</v>
      </c>
      <c r="G9" s="18">
        <f>IF('Status Report'!H72+'Status Report'!H80+'Status Report'!H88+'Status Report'!H96+'Status Report'!H104=0,"",'Status Report'!H72+'Status Report'!H80+'Status Report'!H88+'Status Report'!H96+'Status Report'!H104)</f>
        <v>7</v>
      </c>
      <c r="I9" s="18">
        <f t="shared" si="0"/>
        <v>15</v>
      </c>
    </row>
    <row r="10" spans="1:9">
      <c r="A10" s="10" t="s">
        <v>50</v>
      </c>
      <c r="B10" s="10">
        <f>IF('Status Report'!L72=0,"",'Status Report'!L72)</f>
        <v>25</v>
      </c>
      <c r="E10" s="13" t="s">
        <v>27</v>
      </c>
      <c r="F10" s="14">
        <f>IF('Status Report'!I40+'Status Report'!I48+'Status Report'!I56+'Status Report'!I64=0,"",'Status Report'!I40+'Status Report'!I48+'Status Report'!I56+'Status Report'!I64)</f>
        <v>4</v>
      </c>
      <c r="G10" s="18">
        <f>IF('Status Report'!I72+'Status Report'!I80+'Status Report'!I88+'Status Report'!I96+'Status Report'!I104=0,"",'Status Report'!I72+'Status Report'!I80+'Status Report'!I88+'Status Report'!I96+'Status Report'!I104)</f>
        <v>7</v>
      </c>
      <c r="I10" s="18">
        <f t="shared" si="0"/>
        <v>11</v>
      </c>
    </row>
    <row r="11" spans="1:9">
      <c r="A11" s="10" t="s">
        <v>51</v>
      </c>
      <c r="B11" s="10">
        <f>IF('Status Report'!L80=0,"",'Status Report'!L80)</f>
        <v>10</v>
      </c>
      <c r="E11" s="13" t="s">
        <v>28</v>
      </c>
      <c r="F11" s="14">
        <f>IF('Status Report'!J40+'Status Report'!J48+'Status Report'!J56+'Status Report'!J64=0,"",'Status Report'!J40+'Status Report'!J48+'Status Report'!J56+'Status Report'!J64)</f>
        <v>14</v>
      </c>
      <c r="G11" s="18">
        <f>IF('Status Report'!J72+'Status Report'!J80+'Status Report'!J88+'Status Report'!J96+'Status Report'!J104=0,"",'Status Report'!J72+'Status Report'!J80+'Status Report'!J88+'Status Report'!J96+'Status Report'!J104)</f>
        <v>14</v>
      </c>
      <c r="I11" s="18">
        <f t="shared" si="0"/>
        <v>28</v>
      </c>
    </row>
    <row r="12" spans="1:9">
      <c r="A12" s="10" t="s">
        <v>52</v>
      </c>
      <c r="B12" s="10">
        <f>IF('Status Report'!L88=0,"",'Status Report'!L88)</f>
        <v>5</v>
      </c>
      <c r="E12" s="13" t="s">
        <v>49</v>
      </c>
      <c r="F12" s="14">
        <f>IF('Status Report'!K40+'Status Report'!K48+'Status Report'!K56+'Status Report'!K64=0,"",'Status Report'!K40+'Status Report'!K48+'Status Report'!K56+'Status Report'!K64)</f>
        <v>9</v>
      </c>
      <c r="G12" s="18">
        <f>IF('Status Report'!K72+'Status Report'!K80+'Status Report'!K88+'Status Report'!K96+'Status Report'!K104=0,"",'Status Report'!K72+'Status Report'!K80+'Status Report'!K88+'Status Report'!K96+'Status Report'!K104)</f>
        <v>8</v>
      </c>
      <c r="I12" s="18">
        <f t="shared" si="0"/>
        <v>17</v>
      </c>
    </row>
    <row r="13" spans="1:9">
      <c r="A13" s="10" t="s">
        <v>53</v>
      </c>
      <c r="B13" s="10" t="str">
        <f>IF('Status Report'!L96=0,"",'Status Report'!L96)</f>
        <v/>
      </c>
    </row>
    <row r="14" spans="1:9">
      <c r="A14" s="10" t="s">
        <v>70</v>
      </c>
      <c r="B14" s="10" t="str">
        <f>IF('Status Report'!L104=0,"",'Status Report'!L104)</f>
        <v/>
      </c>
      <c r="E14" s="8" t="s">
        <v>58</v>
      </c>
      <c r="F14" s="16">
        <f>SUM(F3:F12)</f>
        <v>52</v>
      </c>
      <c r="G14" s="20">
        <f>SUM(G3:G12)</f>
        <v>40</v>
      </c>
      <c r="I14" s="20">
        <f>SUM(I3:I12)</f>
        <v>92</v>
      </c>
    </row>
  </sheetData>
  <mergeCells count="1">
    <mergeCell ref="F1:I1"/>
  </mergeCells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Status Report</vt:lpstr>
      <vt:lpstr>David</vt:lpstr>
      <vt:lpstr>Edward</vt:lpstr>
      <vt:lpstr>Shaquana</vt:lpstr>
      <vt:lpstr>Jens</vt:lpstr>
      <vt:lpstr>Adam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masonjd</dc:creator>
  <cp:lastModifiedBy>jaj0010</cp:lastModifiedBy>
  <cp:lastPrinted>2011-03-30T17:33:55Z</cp:lastPrinted>
  <dcterms:created xsi:type="dcterms:W3CDTF">2011-02-11T15:54:44Z</dcterms:created>
  <dcterms:modified xsi:type="dcterms:W3CDTF">2011-04-13T18:51:42Z</dcterms:modified>
</cp:coreProperties>
</file>